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wright\OneDrive - Sempra Energy\User Folders\Desktop\TURN-DR-02\"/>
    </mc:Choice>
  </mc:AlternateContent>
  <bookViews>
    <workbookView xWindow="3690" yWindow="390" windowWidth="11880" windowHeight="9800" tabRatio="791"/>
  </bookViews>
  <sheets>
    <sheet name="Data Request Estimate" sheetId="5" r:id="rId1"/>
  </sheets>
  <externalReferences>
    <externalReference r:id="rId2"/>
    <externalReference r:id="rId3"/>
    <externalReference r:id="rId4"/>
  </externalReference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AccountTypeRef">[1]Validations!$G$2:$G$41</definedName>
    <definedName name="AccountTypes">[1]Validations!$H$1:$W$1</definedName>
    <definedName name="BaseDate">'[1]Project Assumptions'!$J$13</definedName>
    <definedName name="BaseYear">'[1]Project Assumptions'!$J$11</definedName>
    <definedName name="BonusDFed">[1]Engine!$E$200</definedName>
    <definedName name="BonusDState">[1]Engine!$E$201</definedName>
    <definedName name="CBMultiplier">[1]Engine!$C$10</definedName>
    <definedName name="CostCommon">[1]Engine!$E$250</definedName>
    <definedName name="DepVal">'[2]Depreciation&amp;Tax'!$O$2:$O$207</definedName>
    <definedName name="DiscountRate">[1]Engine!$E$259</definedName>
    <definedName name="Forecast_Years">OFFSET('[3]Data Lists'!$B$9,0,0,'[3]Data Lists'!$B$7,1)</definedName>
    <definedName name="IncludeITC">[1]Engine!$D$242</definedName>
    <definedName name="ITCAssetPercentage">[1]Engine!$D$243</definedName>
    <definedName name="ITCRate">[1]Engine!$E$224</definedName>
    <definedName name="ITCTaxAdj">[1]Engine!$E$225</definedName>
    <definedName name="Mode">[1]Engine!$H$3</definedName>
    <definedName name="Pal_Workbook_GUID" hidden="1">"4UDUM1AM3IE6GAHR58IB35SE"</definedName>
    <definedName name="PeriodNumbers">'[1]Project Assumptions'!$J$1:$WL$1</definedName>
    <definedName name="PlanningHorizon">'[1]Project Assumptions'!$J$12</definedName>
    <definedName name="PlantTypeRef">[1]Validations!$A$2:$A$11</definedName>
    <definedName name="PlantTypes">[1]Validations!$B$1:$E$1</definedName>
    <definedName name="_xlnm.Print_Area" localSheetId="0">'Data Request Estimate'!$A$1:$K$57</definedName>
    <definedName name="ProjectLev0">OFFSET('[3]Data Lists'!$C$8,0,0,'[3]Data Lists'!$C$7,1)</definedName>
    <definedName name="ProjectRep">OFFSET('[3]Data Lists'!$E$8,0,0,'[3]Data Lists'!$E$7,1)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OEKicker">[1]Engine!$E$251</definedName>
    <definedName name="SDS">[1]Engine!$D$199</definedName>
    <definedName name="server">OFFSET('[3]Service Selection'!$B$5,MATCH(1,'[3]Service Selection'!$D$6:$D$20,0),0,'[3]Service Selection'!$D$5)</definedName>
    <definedName name="StartYear">'[1]Project Assumptions'!$J$10</definedName>
    <definedName name="TM1REBUILDOPTION">1</definedName>
    <definedName name="TrueFalse">[1]Validations!$AA$2:$AA$3</definedName>
    <definedName name="ValidationCapitalTypes">[1]Validations!$AB$2:$AB$4</definedName>
    <definedName name="ValidationCompany">[1]Validations!$Z$2:$Z$3</definedName>
    <definedName name="VersionRep">OFFSET('[3]Data Lists'!$F$9,0,0,'[3]Data Lists'!$F$7,1)</definedName>
    <definedName name="Versions">OFFSET('[3]Data Lists'!$D$9,0,0,'[3]Data Lists'!$D$7,1)</definedName>
  </definedNames>
  <calcPr calcId="171027"/>
</workbook>
</file>

<file path=xl/calcChain.xml><?xml version="1.0" encoding="utf-8"?>
<calcChain xmlns="http://schemas.openxmlformats.org/spreadsheetml/2006/main">
  <c r="D54" i="5" l="1"/>
  <c r="D55" i="5" s="1"/>
  <c r="B53" i="5"/>
  <c r="D51" i="5"/>
  <c r="C51" i="5"/>
  <c r="B51" i="5"/>
  <c r="A51" i="5"/>
  <c r="A52" i="5" s="1"/>
  <c r="C39" i="5"/>
  <c r="B38" i="5"/>
  <c r="C37" i="5"/>
  <c r="C40" i="5" s="1"/>
  <c r="D36" i="5"/>
  <c r="C36" i="5"/>
  <c r="B36" i="5"/>
  <c r="A36" i="5"/>
  <c r="A37" i="5" s="1"/>
  <c r="D20" i="5"/>
  <c r="D24" i="5" s="1"/>
  <c r="C20" i="5"/>
  <c r="C21" i="5" s="1"/>
  <c r="A20" i="5"/>
  <c r="B19" i="5"/>
  <c r="B18" i="5"/>
  <c r="B17" i="5"/>
  <c r="B20" i="5" s="1"/>
  <c r="B23" i="5" l="1"/>
  <c r="B24" i="5"/>
  <c r="B55" i="5"/>
  <c r="B22" i="5"/>
  <c r="A23" i="5"/>
  <c r="C24" i="5"/>
  <c r="D39" i="5"/>
  <c r="D40" i="5" s="1"/>
  <c r="D60" i="5" s="1"/>
  <c r="A54" i="5"/>
  <c r="A55" i="5"/>
  <c r="A21" i="5"/>
  <c r="A24" i="5" s="1"/>
  <c r="A39" i="5"/>
  <c r="A40" i="5" s="1"/>
  <c r="B54" i="5"/>
  <c r="B39" i="5"/>
  <c r="B40" i="5" s="1"/>
  <c r="C52" i="5"/>
  <c r="C55" i="5" s="1"/>
  <c r="C54" i="5"/>
  <c r="A60" i="5" l="1"/>
  <c r="B60" i="5"/>
  <c r="B62" i="5" s="1"/>
  <c r="B65" i="5" s="1"/>
  <c r="C60" i="5"/>
  <c r="B63" i="5" s="1"/>
</calcChain>
</file>

<file path=xl/sharedStrings.xml><?xml version="1.0" encoding="utf-8"?>
<sst xmlns="http://schemas.openxmlformats.org/spreadsheetml/2006/main" count="63" uniqueCount="31">
  <si>
    <t>Total</t>
  </si>
  <si>
    <t>Labor</t>
  </si>
  <si>
    <t>Non-Labor</t>
  </si>
  <si>
    <t>O&amp;M</t>
  </si>
  <si>
    <t>CapEx</t>
  </si>
  <si>
    <t>8% Tax</t>
  </si>
  <si>
    <t>Subtotal</t>
  </si>
  <si>
    <t xml:space="preserve">     All cost estimates are unloaded</t>
  </si>
  <si>
    <t>Permit Fees</t>
  </si>
  <si>
    <t>Transformer &amp; Installation Cost Estimate for one site</t>
  </si>
  <si>
    <t>New Electrical Service Cost Estimate for one site (without transformer costs)</t>
  </si>
  <si>
    <t>Design / Permit Fees Cost Estimate for one site</t>
  </si>
  <si>
    <t>Smart Meter @ $100</t>
  </si>
  <si>
    <t>15% Contingency</t>
  </si>
  <si>
    <t>15% Contractor Items Profit (*)</t>
  </si>
  <si>
    <t>Meter Pedestal @ $19,000 material</t>
  </si>
  <si>
    <t>Meter Pedestal Installation @ $5,000 labor (*)</t>
  </si>
  <si>
    <t>Trench from xfrmr to pedestal (150') &amp; refill/repair asphalt/conduit @$175/ft (*)</t>
  </si>
  <si>
    <t>Trench from pedestal to chargers (300') &amp; refill/repair asphalt/conduit @ $150/ft (*)</t>
  </si>
  <si>
    <t>Wire &amp; connectors - installation from xfrmr to pedestal and chargers (450 feet @ $25/foot) (*)</t>
  </si>
  <si>
    <t>Site Walks / Engineering / Design / Document Preparation (*)</t>
  </si>
  <si>
    <t>Traffic Control ($2,000 per job) (*)</t>
  </si>
  <si>
    <t>500 kVA transformer</t>
  </si>
  <si>
    <t>Contractor Labor for installation (*)</t>
  </si>
  <si>
    <t>SDG&amp;E Cost Estimate for TURN DR-02 Q5d</t>
  </si>
  <si>
    <t xml:space="preserve">     Revised 2/22/17 - RLS</t>
  </si>
  <si>
    <t>Cost estimate for 350 kW infrastructure</t>
  </si>
  <si>
    <t>Total Capital:</t>
  </si>
  <si>
    <t>Total O&amp;M:</t>
  </si>
  <si>
    <t>Totals</t>
  </si>
  <si>
    <t>Grand 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</si>
</sst>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&quot;$&quot;* #,##0_);_(&quot;$&quot;* \(#,##0\);_(&quot;$&quot;* &quot;-&quot;??_);_(@_)"/>
    <numFmt numFmtId="166" formatCode="[$-409]mmm\-yy;@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sz val="8"/>
      <color theme="1"/>
      <name val="Times New Roman"/>
      <family val="1"/>
    </font>
    <font>
      <u/>
      <sz val="8"/>
      <color theme="10"/>
      <name val="Times New Roman"/>
      <family val="1"/>
    </font>
    <font>
      <sz val="10"/>
      <color theme="1"/>
      <name val="Times New Roman"/>
      <family val="1"/>
    </font>
    <font>
      <b/>
      <sz val="8"/>
      <color theme="1"/>
      <name val="Times New Roman"/>
      <family val="1"/>
    </font>
    <font>
      <u/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8"/>
      <color theme="0" tint="-0.34998626667073579"/>
      <name val="Times New Roman"/>
      <family val="1"/>
    </font>
    <font>
      <b/>
      <u/>
      <sz val="10"/>
      <color theme="1"/>
      <name val="Times New Roman"/>
      <family val="1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6">
    <xf numFmtId="166" fontId="0" fillId="0" borderId="0"/>
    <xf numFmtId="166" fontId="3" fillId="0" borderId="0" applyNumberForma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14" fillId="0" borderId="0"/>
    <xf numFmtId="166" fontId="15" fillId="0" borderId="0"/>
    <xf numFmtId="9" fontId="15" fillId="0" borderId="0" applyFont="0" applyFill="0" applyBorder="0" applyAlignment="0" applyProtection="0"/>
    <xf numFmtId="166" fontId="4" fillId="0" borderId="0"/>
    <xf numFmtId="166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6" fontId="4" fillId="0" borderId="0"/>
    <xf numFmtId="166" fontId="4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2" fillId="0" borderId="0"/>
    <xf numFmtId="44" fontId="15" fillId="0" borderId="0" applyFont="0" applyFill="0" applyBorder="0" applyAlignment="0" applyProtection="0"/>
    <xf numFmtId="166" fontId="1" fillId="0" borderId="0"/>
    <xf numFmtId="166" fontId="1" fillId="0" borderId="0"/>
    <xf numFmtId="166" fontId="16" fillId="0" borderId="0"/>
    <xf numFmtId="166" fontId="16" fillId="0" borderId="0"/>
    <xf numFmtId="166" fontId="1" fillId="0" borderId="0"/>
    <xf numFmtId="166" fontId="1" fillId="0" borderId="0"/>
  </cellStyleXfs>
  <cellXfs count="105">
    <xf numFmtId="166" fontId="0" fillId="0" borderId="0" xfId="0"/>
    <xf numFmtId="166" fontId="5" fillId="0" borderId="0" xfId="0" applyFont="1"/>
    <xf numFmtId="166" fontId="6" fillId="0" borderId="0" xfId="0" applyFont="1" applyAlignment="1">
      <alignment horizontal="right"/>
    </xf>
    <xf numFmtId="166" fontId="7" fillId="0" borderId="0" xfId="1" applyFont="1"/>
    <xf numFmtId="166" fontId="6" fillId="0" borderId="0" xfId="0" applyFont="1"/>
    <xf numFmtId="166" fontId="6" fillId="0" borderId="0" xfId="0" quotePrefix="1" applyFont="1"/>
    <xf numFmtId="166" fontId="8" fillId="0" borderId="0" xfId="0" quotePrefix="1" applyFont="1" applyBorder="1"/>
    <xf numFmtId="166" fontId="6" fillId="0" borderId="0" xfId="0" applyFont="1" applyBorder="1"/>
    <xf numFmtId="166" fontId="9" fillId="0" borderId="0" xfId="0" applyFont="1" applyBorder="1"/>
    <xf numFmtId="14" fontId="9" fillId="0" borderId="0" xfId="0" applyNumberFormat="1" applyFont="1" applyBorder="1" applyAlignment="1">
      <alignment horizontal="left"/>
    </xf>
    <xf numFmtId="166" fontId="6" fillId="0" borderId="0" xfId="0" applyFont="1" applyFill="1" applyBorder="1"/>
    <xf numFmtId="166" fontId="8" fillId="0" borderId="0" xfId="0" applyFont="1" applyFill="1" applyAlignment="1">
      <alignment horizontal="center"/>
    </xf>
    <xf numFmtId="166" fontId="8" fillId="0" borderId="0" xfId="0" applyFont="1" applyFill="1"/>
    <xf numFmtId="166" fontId="10" fillId="0" borderId="0" xfId="0" applyFont="1" applyAlignment="1">
      <alignment horizontal="center"/>
    </xf>
    <xf numFmtId="165" fontId="8" fillId="0" borderId="0" xfId="2" applyNumberFormat="1" applyFont="1" applyFill="1"/>
    <xf numFmtId="166" fontId="8" fillId="0" borderId="0" xfId="0" applyFont="1" applyFill="1" applyBorder="1"/>
    <xf numFmtId="165" fontId="8" fillId="0" borderId="1" xfId="2" applyNumberFormat="1" applyFont="1" applyFill="1" applyBorder="1"/>
    <xf numFmtId="165" fontId="8" fillId="0" borderId="0" xfId="2" applyNumberFormat="1" applyFont="1" applyFill="1" applyBorder="1"/>
    <xf numFmtId="166" fontId="8" fillId="0" borderId="0" xfId="0" quotePrefix="1" applyFont="1" applyFill="1" applyBorder="1"/>
    <xf numFmtId="9" fontId="8" fillId="0" borderId="0" xfId="3" applyFont="1" applyFill="1"/>
    <xf numFmtId="166" fontId="8" fillId="0" borderId="0" xfId="0" quotePrefix="1" applyFont="1" applyFill="1"/>
    <xf numFmtId="165" fontId="8" fillId="0" borderId="0" xfId="0" applyNumberFormat="1" applyFont="1" applyFill="1"/>
    <xf numFmtId="166" fontId="8" fillId="0" borderId="0" xfId="0" applyFont="1"/>
    <xf numFmtId="166" fontId="6" fillId="0" borderId="0" xfId="0" applyFont="1" applyFill="1" applyBorder="1" applyAlignment="1">
      <alignment horizontal="center"/>
    </xf>
    <xf numFmtId="166" fontId="11" fillId="0" borderId="0" xfId="0" applyFont="1" applyFill="1"/>
    <xf numFmtId="165" fontId="8" fillId="0" borderId="1" xfId="2" applyNumberFormat="1" applyFont="1" applyBorder="1"/>
    <xf numFmtId="165" fontId="8" fillId="0" borderId="0" xfId="2" applyNumberFormat="1" applyFont="1" applyBorder="1"/>
    <xf numFmtId="166" fontId="8" fillId="0" borderId="0" xfId="0" quotePrefix="1" applyFont="1" applyBorder="1" applyAlignment="1"/>
    <xf numFmtId="3" fontId="6" fillId="0" borderId="0" xfId="0" applyNumberFormat="1" applyFont="1" applyBorder="1" applyAlignment="1">
      <alignment horizontal="center"/>
    </xf>
    <xf numFmtId="3" fontId="6" fillId="0" borderId="0" xfId="0" applyNumberFormat="1" applyFont="1" applyFill="1" applyBorder="1"/>
    <xf numFmtId="6" fontId="12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center"/>
    </xf>
    <xf numFmtId="6" fontId="6" fillId="0" borderId="0" xfId="0" applyNumberFormat="1" applyFont="1" applyFill="1" applyBorder="1"/>
    <xf numFmtId="164" fontId="6" fillId="0" borderId="0" xfId="0" applyNumberFormat="1" applyFont="1"/>
    <xf numFmtId="6" fontId="6" fillId="0" borderId="0" xfId="0" applyNumberFormat="1" applyFont="1"/>
    <xf numFmtId="166" fontId="6" fillId="0" borderId="0" xfId="0" applyFont="1" applyBorder="1" applyAlignment="1">
      <alignment horizontal="center"/>
    </xf>
    <xf numFmtId="165" fontId="8" fillId="0" borderId="1" xfId="2" applyNumberFormat="1" applyFont="1" applyFill="1" applyBorder="1" applyAlignment="1">
      <alignment horizontal="center"/>
    </xf>
    <xf numFmtId="166" fontId="8" fillId="0" borderId="0" xfId="0" applyFont="1" applyBorder="1"/>
    <xf numFmtId="165" fontId="8" fillId="0" borderId="0" xfId="2" applyNumberFormat="1" applyFont="1" applyFill="1" applyBorder="1" applyAlignment="1">
      <alignment horizontal="center"/>
    </xf>
    <xf numFmtId="166" fontId="11" fillId="0" borderId="0" xfId="0" quotePrefix="1" applyFont="1" applyBorder="1"/>
    <xf numFmtId="44" fontId="11" fillId="0" borderId="0" xfId="0" applyNumberFormat="1" applyFont="1"/>
    <xf numFmtId="166" fontId="13" fillId="0" borderId="0" xfId="0" applyFont="1" applyFill="1"/>
    <xf numFmtId="166" fontId="13" fillId="0" borderId="0" xfId="0" applyFont="1" applyFill="1" applyAlignment="1">
      <alignment horizontal="left"/>
    </xf>
    <xf numFmtId="165" fontId="8" fillId="0" borderId="1" xfId="2" applyNumberFormat="1" applyFont="1" applyBorder="1"/>
    <xf numFmtId="166" fontId="6" fillId="0" borderId="0" xfId="0" applyFont="1"/>
    <xf numFmtId="166" fontId="6" fillId="0" borderId="0" xfId="0" applyFont="1" applyBorder="1"/>
    <xf numFmtId="166" fontId="6" fillId="0" borderId="0" xfId="0" applyFont="1" applyFill="1" applyBorder="1"/>
    <xf numFmtId="166" fontId="8" fillId="0" borderId="0" xfId="0" applyFont="1" applyFill="1"/>
    <xf numFmtId="166" fontId="8" fillId="0" borderId="0" xfId="0" applyFont="1" applyFill="1" applyBorder="1"/>
    <xf numFmtId="165" fontId="8" fillId="0" borderId="0" xfId="2" applyNumberFormat="1" applyFont="1" applyFill="1" applyBorder="1"/>
    <xf numFmtId="166" fontId="6" fillId="0" borderId="0" xfId="0" applyFont="1" applyFill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3" fontId="6" fillId="0" borderId="0" xfId="0" applyNumberFormat="1" applyFont="1" applyFill="1" applyBorder="1"/>
    <xf numFmtId="6" fontId="12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center"/>
    </xf>
    <xf numFmtId="6" fontId="6" fillId="0" borderId="0" xfId="0" applyNumberFormat="1" applyFont="1" applyFill="1" applyBorder="1"/>
    <xf numFmtId="164" fontId="6" fillId="0" borderId="0" xfId="0" applyNumberFormat="1" applyFont="1"/>
    <xf numFmtId="6" fontId="6" fillId="0" borderId="0" xfId="0" applyNumberFormat="1" applyFont="1"/>
    <xf numFmtId="165" fontId="8" fillId="0" borderId="0" xfId="2" applyNumberFormat="1" applyFont="1" applyFill="1" applyBorder="1" applyAlignment="1">
      <alignment horizontal="center"/>
    </xf>
    <xf numFmtId="166" fontId="6" fillId="0" borderId="0" xfId="0" applyFont="1"/>
    <xf numFmtId="166" fontId="6" fillId="0" borderId="0" xfId="0" applyFont="1" applyBorder="1"/>
    <xf numFmtId="166" fontId="8" fillId="0" borderId="0" xfId="0" applyFont="1" applyFill="1" applyAlignment="1">
      <alignment horizontal="center"/>
    </xf>
    <xf numFmtId="166" fontId="8" fillId="0" borderId="0" xfId="0" applyFont="1"/>
    <xf numFmtId="166" fontId="6" fillId="0" borderId="0" xfId="0" applyFont="1"/>
    <xf numFmtId="166" fontId="6" fillId="0" borderId="0" xfId="0" applyFont="1" applyBorder="1"/>
    <xf numFmtId="166" fontId="8" fillId="0" borderId="0" xfId="0" applyFont="1" applyAlignment="1">
      <alignment horizontal="center"/>
    </xf>
    <xf numFmtId="166" fontId="6" fillId="0" borderId="0" xfId="0" applyFont="1" applyFill="1" applyBorder="1"/>
    <xf numFmtId="166" fontId="8" fillId="0" borderId="0" xfId="0" applyFont="1" applyFill="1" applyAlignment="1">
      <alignment horizontal="center"/>
    </xf>
    <xf numFmtId="166" fontId="8" fillId="0" borderId="0" xfId="0" applyFont="1"/>
    <xf numFmtId="166" fontId="6" fillId="0" borderId="0" xfId="0" applyFont="1" applyFill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3" fontId="6" fillId="0" borderId="0" xfId="0" applyNumberFormat="1" applyFont="1" applyFill="1" applyBorder="1"/>
    <xf numFmtId="6" fontId="12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center"/>
    </xf>
    <xf numFmtId="6" fontId="6" fillId="0" borderId="0" xfId="0" applyNumberFormat="1" applyFont="1" applyFill="1" applyBorder="1"/>
    <xf numFmtId="164" fontId="6" fillId="0" borderId="0" xfId="0" applyNumberFormat="1" applyFont="1"/>
    <xf numFmtId="6" fontId="6" fillId="0" borderId="0" xfId="0" applyNumberFormat="1" applyFont="1"/>
    <xf numFmtId="165" fontId="8" fillId="0" borderId="0" xfId="2" applyNumberFormat="1" applyFont="1" applyFill="1" applyBorder="1" applyAlignment="1">
      <alignment horizontal="center"/>
    </xf>
    <xf numFmtId="166" fontId="6" fillId="0" borderId="0" xfId="0" applyFont="1"/>
    <xf numFmtId="166" fontId="6" fillId="0" borderId="0" xfId="0" applyFont="1" applyBorder="1"/>
    <xf numFmtId="166" fontId="8" fillId="0" borderId="0" xfId="0" applyFont="1" applyAlignment="1">
      <alignment horizontal="center"/>
    </xf>
    <xf numFmtId="166" fontId="6" fillId="0" borderId="0" xfId="0" applyFont="1" applyFill="1" applyBorder="1"/>
    <xf numFmtId="166" fontId="8" fillId="0" borderId="0" xfId="0" applyFont="1" applyFill="1" applyAlignment="1">
      <alignment horizontal="center"/>
    </xf>
    <xf numFmtId="166" fontId="8" fillId="0" borderId="0" xfId="0" applyFont="1"/>
    <xf numFmtId="166" fontId="6" fillId="0" borderId="0" xfId="0" applyFont="1" applyFill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3" fontId="6" fillId="0" borderId="0" xfId="0" applyNumberFormat="1" applyFont="1" applyFill="1" applyBorder="1"/>
    <xf numFmtId="6" fontId="12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center"/>
    </xf>
    <xf numFmtId="6" fontId="6" fillId="0" borderId="0" xfId="0" applyNumberFormat="1" applyFont="1" applyFill="1" applyBorder="1"/>
    <xf numFmtId="164" fontId="6" fillId="0" borderId="0" xfId="0" applyNumberFormat="1" applyFont="1"/>
    <xf numFmtId="6" fontId="6" fillId="0" borderId="0" xfId="0" applyNumberFormat="1" applyFont="1"/>
    <xf numFmtId="165" fontId="8" fillId="0" borderId="0" xfId="2" applyNumberFormat="1" applyFont="1" applyFill="1" applyBorder="1" applyAlignment="1">
      <alignment horizontal="center"/>
    </xf>
    <xf numFmtId="166" fontId="8" fillId="0" borderId="0" xfId="0" applyFont="1" applyAlignment="1">
      <alignment horizontal="center"/>
    </xf>
    <xf numFmtId="166" fontId="8" fillId="0" borderId="0" xfId="0" applyFont="1" applyFill="1" applyAlignment="1">
      <alignment horizontal="center"/>
    </xf>
    <xf numFmtId="166" fontId="8" fillId="0" borderId="0" xfId="0" quotePrefix="1" applyFont="1"/>
    <xf numFmtId="166" fontId="8" fillId="0" borderId="0" xfId="0" applyFont="1" applyAlignment="1">
      <alignment horizontal="center"/>
    </xf>
    <xf numFmtId="165" fontId="8" fillId="0" borderId="0" xfId="2" applyNumberFormat="1" applyFont="1" applyFill="1" applyBorder="1"/>
    <xf numFmtId="165" fontId="8" fillId="0" borderId="0" xfId="2" applyNumberFormat="1" applyFont="1"/>
    <xf numFmtId="165" fontId="8" fillId="0" borderId="0" xfId="2" applyNumberFormat="1" applyFont="1" applyFill="1" applyBorder="1" applyAlignment="1">
      <alignment horizontal="center"/>
    </xf>
    <xf numFmtId="2" fontId="8" fillId="0" borderId="0" xfId="2" applyNumberFormat="1" applyFont="1" applyBorder="1"/>
    <xf numFmtId="2" fontId="8" fillId="0" borderId="0" xfId="0" applyNumberFormat="1" applyFont="1" applyBorder="1"/>
    <xf numFmtId="2" fontId="11" fillId="0" borderId="0" xfId="0" applyNumberFormat="1" applyFont="1"/>
    <xf numFmtId="2" fontId="6" fillId="0" borderId="0" xfId="0" applyNumberFormat="1" applyFont="1"/>
    <xf numFmtId="2" fontId="8" fillId="0" borderId="0" xfId="0" applyNumberFormat="1" applyFont="1"/>
  </cellXfs>
  <cellStyles count="26">
    <cellStyle name="Comma 2" xfId="9"/>
    <cellStyle name="Comma 3" xfId="10"/>
    <cellStyle name="Currency" xfId="2" builtinId="4"/>
    <cellStyle name="Currency 10" xfId="19"/>
    <cellStyle name="Currency 2" xfId="11"/>
    <cellStyle name="Currency 3" xfId="12"/>
    <cellStyle name="Hyperlink" xfId="1" builtinId="8"/>
    <cellStyle name="Normal" xfId="0" builtinId="0"/>
    <cellStyle name="Normal 2" xfId="4"/>
    <cellStyle name="Normal 2 2" xfId="5"/>
    <cellStyle name="Normal 2 3" xfId="18"/>
    <cellStyle name="Normal 2 3 2" xfId="25"/>
    <cellStyle name="Normal 2 3 3" xfId="21"/>
    <cellStyle name="Normal 2 3_Caltrans Costs" xfId="23"/>
    <cellStyle name="Normal 2 4" xfId="24"/>
    <cellStyle name="Normal 2 5" xfId="20"/>
    <cellStyle name="Normal 2_Caltrans Costs" xfId="22"/>
    <cellStyle name="Normal 3" xfId="13"/>
    <cellStyle name="Normal 4" xfId="14"/>
    <cellStyle name="Normal 5" xfId="7"/>
    <cellStyle name="Normal 6" xfId="8"/>
    <cellStyle name="Percent" xfId="3" builtinId="5"/>
    <cellStyle name="Percent 2" xfId="6"/>
    <cellStyle name="Percent 2 2" xfId="15"/>
    <cellStyle name="Percent 3" xfId="16"/>
    <cellStyle name="Percent 4" xfId="17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empra-my.sharepoint.com/CORP6/FA&amp;P/4_Regulatory%20Proceedings%20&amp;%20Filings/AB628%20-%20Port%20Filing/Battery%20Project%20PET%20Adv.%20Technology%2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corpdata\FinanceToolKit\Financial%20Data%20Repository%20-%20Updat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empra-my.sharepoint.com/Users/RGonza16/Downloads/1.+Forecast+Input201611032027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&gt;"/>
      <sheetName val="Engine"/>
      <sheetName val="Engine (2)"/>
      <sheetName val="Engine (3)"/>
      <sheetName val="&lt;"/>
      <sheetName val="Project Assumptions"/>
      <sheetName val="Direct Cost Inputs"/>
      <sheetName val="Analysis"/>
      <sheetName val="Adv Tech 2"/>
      <sheetName val="October 2016"/>
      <sheetName val="Validations"/>
    </sheetNames>
    <sheetDataSet>
      <sheetData sheetId="0"/>
      <sheetData sheetId="1"/>
      <sheetData sheetId="2">
        <row r="3">
          <cell r="H3" t="str">
            <v>Monthly</v>
          </cell>
        </row>
        <row r="10">
          <cell r="C10">
            <v>1</v>
          </cell>
        </row>
        <row r="199">
          <cell r="D199">
            <v>0</v>
          </cell>
        </row>
        <row r="200">
          <cell r="E200">
            <v>0</v>
          </cell>
        </row>
        <row r="201">
          <cell r="E201">
            <v>0</v>
          </cell>
        </row>
        <row r="224">
          <cell r="E224">
            <v>0.3</v>
          </cell>
        </row>
        <row r="225">
          <cell r="E225">
            <v>0.5</v>
          </cell>
        </row>
        <row r="242">
          <cell r="D242" t="b">
            <v>0</v>
          </cell>
        </row>
        <row r="243">
          <cell r="D243">
            <v>0</v>
          </cell>
        </row>
        <row r="250">
          <cell r="E250">
            <v>0.10299999999999999</v>
          </cell>
        </row>
        <row r="251">
          <cell r="E251">
            <v>0</v>
          </cell>
        </row>
        <row r="259">
          <cell r="E259">
            <v>7.7899999999999997E-2</v>
          </cell>
        </row>
      </sheetData>
      <sheetData sheetId="3"/>
      <sheetData sheetId="4"/>
      <sheetData sheetId="5"/>
      <sheetData sheetId="6">
        <row r="1">
          <cell r="J1">
            <v>0</v>
          </cell>
          <cell r="K1">
            <v>1</v>
          </cell>
          <cell r="L1">
            <v>2</v>
          </cell>
          <cell r="M1">
            <v>3</v>
          </cell>
          <cell r="N1">
            <v>4</v>
          </cell>
          <cell r="O1">
            <v>5</v>
          </cell>
          <cell r="P1">
            <v>6</v>
          </cell>
          <cell r="Q1">
            <v>7</v>
          </cell>
          <cell r="R1">
            <v>8</v>
          </cell>
          <cell r="S1">
            <v>9</v>
          </cell>
          <cell r="T1">
            <v>10</v>
          </cell>
          <cell r="U1">
            <v>11</v>
          </cell>
          <cell r="V1">
            <v>12</v>
          </cell>
          <cell r="W1">
            <v>13</v>
          </cell>
          <cell r="X1">
            <v>14</v>
          </cell>
          <cell r="Y1">
            <v>15</v>
          </cell>
          <cell r="Z1">
            <v>16</v>
          </cell>
          <cell r="AA1">
            <v>17</v>
          </cell>
          <cell r="AB1">
            <v>18</v>
          </cell>
          <cell r="AC1">
            <v>19</v>
          </cell>
          <cell r="AD1">
            <v>20</v>
          </cell>
          <cell r="AE1">
            <v>21</v>
          </cell>
          <cell r="AF1">
            <v>22</v>
          </cell>
          <cell r="AG1">
            <v>23</v>
          </cell>
          <cell r="AH1">
            <v>24</v>
          </cell>
          <cell r="AI1">
            <v>25</v>
          </cell>
          <cell r="AJ1">
            <v>26</v>
          </cell>
          <cell r="AK1">
            <v>27</v>
          </cell>
          <cell r="AL1">
            <v>28</v>
          </cell>
          <cell r="AM1">
            <v>29</v>
          </cell>
          <cell r="AN1">
            <v>30</v>
          </cell>
          <cell r="AO1">
            <v>31</v>
          </cell>
          <cell r="AP1">
            <v>32</v>
          </cell>
          <cell r="AQ1">
            <v>33</v>
          </cell>
          <cell r="AR1">
            <v>34</v>
          </cell>
          <cell r="AS1">
            <v>35</v>
          </cell>
          <cell r="AT1">
            <v>36</v>
          </cell>
          <cell r="AU1">
            <v>37</v>
          </cell>
          <cell r="AV1">
            <v>38</v>
          </cell>
          <cell r="AW1">
            <v>39</v>
          </cell>
          <cell r="AX1">
            <v>40</v>
          </cell>
          <cell r="AY1">
            <v>41</v>
          </cell>
          <cell r="AZ1">
            <v>42</v>
          </cell>
          <cell r="BA1">
            <v>43</v>
          </cell>
          <cell r="BB1">
            <v>44</v>
          </cell>
          <cell r="BC1">
            <v>45</v>
          </cell>
          <cell r="BD1">
            <v>46</v>
          </cell>
          <cell r="BE1">
            <v>47</v>
          </cell>
          <cell r="BF1">
            <v>48</v>
          </cell>
          <cell r="BG1">
            <v>49</v>
          </cell>
          <cell r="BH1">
            <v>50</v>
          </cell>
          <cell r="BI1">
            <v>51</v>
          </cell>
          <cell r="BJ1">
            <v>52</v>
          </cell>
          <cell r="BK1">
            <v>53</v>
          </cell>
          <cell r="BL1">
            <v>54</v>
          </cell>
          <cell r="BM1">
            <v>55</v>
          </cell>
          <cell r="BN1">
            <v>56</v>
          </cell>
          <cell r="BO1">
            <v>57</v>
          </cell>
          <cell r="BP1">
            <v>58</v>
          </cell>
          <cell r="BQ1">
            <v>59</v>
          </cell>
          <cell r="BR1">
            <v>60</v>
          </cell>
          <cell r="BS1">
            <v>61</v>
          </cell>
          <cell r="BT1">
            <v>62</v>
          </cell>
          <cell r="BU1">
            <v>63</v>
          </cell>
          <cell r="BV1">
            <v>64</v>
          </cell>
          <cell r="BW1">
            <v>65</v>
          </cell>
          <cell r="BX1">
            <v>66</v>
          </cell>
          <cell r="BY1">
            <v>67</v>
          </cell>
          <cell r="BZ1">
            <v>68</v>
          </cell>
          <cell r="CA1">
            <v>69</v>
          </cell>
          <cell r="CB1">
            <v>70</v>
          </cell>
          <cell r="CC1">
            <v>71</v>
          </cell>
          <cell r="CD1">
            <v>72</v>
          </cell>
          <cell r="CE1">
            <v>73</v>
          </cell>
          <cell r="CF1">
            <v>74</v>
          </cell>
          <cell r="CG1">
            <v>75</v>
          </cell>
          <cell r="CH1">
            <v>76</v>
          </cell>
          <cell r="CI1">
            <v>77</v>
          </cell>
          <cell r="CJ1">
            <v>78</v>
          </cell>
          <cell r="CK1">
            <v>79</v>
          </cell>
          <cell r="CL1">
            <v>80</v>
          </cell>
          <cell r="CM1">
            <v>81</v>
          </cell>
          <cell r="CN1">
            <v>82</v>
          </cell>
          <cell r="CO1">
            <v>83</v>
          </cell>
          <cell r="CP1">
            <v>84</v>
          </cell>
          <cell r="CQ1">
            <v>85</v>
          </cell>
          <cell r="CR1">
            <v>86</v>
          </cell>
          <cell r="CS1">
            <v>87</v>
          </cell>
          <cell r="CT1">
            <v>88</v>
          </cell>
          <cell r="CU1">
            <v>89</v>
          </cell>
          <cell r="CV1">
            <v>90</v>
          </cell>
          <cell r="CW1">
            <v>91</v>
          </cell>
          <cell r="CX1">
            <v>92</v>
          </cell>
          <cell r="CY1">
            <v>93</v>
          </cell>
          <cell r="CZ1">
            <v>94</v>
          </cell>
          <cell r="DA1">
            <v>95</v>
          </cell>
          <cell r="DB1">
            <v>96</v>
          </cell>
          <cell r="DC1">
            <v>97</v>
          </cell>
          <cell r="DD1">
            <v>98</v>
          </cell>
          <cell r="DE1">
            <v>99</v>
          </cell>
          <cell r="DF1">
            <v>100</v>
          </cell>
          <cell r="DG1">
            <v>101</v>
          </cell>
          <cell r="DH1">
            <v>102</v>
          </cell>
          <cell r="DI1">
            <v>103</v>
          </cell>
          <cell r="DJ1">
            <v>104</v>
          </cell>
          <cell r="DK1">
            <v>105</v>
          </cell>
          <cell r="DL1">
            <v>106</v>
          </cell>
          <cell r="DM1">
            <v>107</v>
          </cell>
          <cell r="DN1">
            <v>108</v>
          </cell>
          <cell r="DO1">
            <v>109</v>
          </cell>
          <cell r="DP1">
            <v>110</v>
          </cell>
          <cell r="DQ1">
            <v>111</v>
          </cell>
          <cell r="DR1">
            <v>112</v>
          </cell>
          <cell r="DS1">
            <v>113</v>
          </cell>
          <cell r="DT1">
            <v>114</v>
          </cell>
          <cell r="DU1">
            <v>115</v>
          </cell>
          <cell r="DV1">
            <v>116</v>
          </cell>
          <cell r="DW1">
            <v>117</v>
          </cell>
          <cell r="DX1">
            <v>118</v>
          </cell>
          <cell r="DY1">
            <v>119</v>
          </cell>
          <cell r="DZ1">
            <v>120</v>
          </cell>
          <cell r="EA1">
            <v>121</v>
          </cell>
          <cell r="EB1">
            <v>122</v>
          </cell>
          <cell r="EC1">
            <v>123</v>
          </cell>
          <cell r="ED1">
            <v>124</v>
          </cell>
          <cell r="EE1">
            <v>125</v>
          </cell>
          <cell r="EF1">
            <v>126</v>
          </cell>
          <cell r="EG1">
            <v>127</v>
          </cell>
          <cell r="EH1">
            <v>128</v>
          </cell>
          <cell r="EI1">
            <v>129</v>
          </cell>
          <cell r="EJ1">
            <v>130</v>
          </cell>
          <cell r="EK1">
            <v>131</v>
          </cell>
          <cell r="EL1">
            <v>132</v>
          </cell>
          <cell r="EM1">
            <v>133</v>
          </cell>
          <cell r="EN1">
            <v>134</v>
          </cell>
          <cell r="EO1">
            <v>135</v>
          </cell>
          <cell r="EP1">
            <v>136</v>
          </cell>
          <cell r="EQ1">
            <v>137</v>
          </cell>
          <cell r="ER1">
            <v>138</v>
          </cell>
          <cell r="ES1">
            <v>139</v>
          </cell>
          <cell r="ET1">
            <v>140</v>
          </cell>
          <cell r="EU1">
            <v>141</v>
          </cell>
          <cell r="EV1">
            <v>142</v>
          </cell>
          <cell r="EW1">
            <v>143</v>
          </cell>
          <cell r="EX1">
            <v>144</v>
          </cell>
          <cell r="EY1">
            <v>145</v>
          </cell>
          <cell r="EZ1">
            <v>146</v>
          </cell>
          <cell r="FA1">
            <v>147</v>
          </cell>
          <cell r="FB1">
            <v>148</v>
          </cell>
          <cell r="FC1">
            <v>149</v>
          </cell>
          <cell r="FD1">
            <v>150</v>
          </cell>
          <cell r="FE1">
            <v>151</v>
          </cell>
          <cell r="FF1">
            <v>152</v>
          </cell>
          <cell r="FG1">
            <v>153</v>
          </cell>
          <cell r="FH1">
            <v>154</v>
          </cell>
          <cell r="FI1">
            <v>155</v>
          </cell>
          <cell r="FJ1">
            <v>156</v>
          </cell>
          <cell r="FK1">
            <v>157</v>
          </cell>
          <cell r="FL1">
            <v>158</v>
          </cell>
          <cell r="FM1">
            <v>159</v>
          </cell>
          <cell r="FN1">
            <v>160</v>
          </cell>
          <cell r="FO1">
            <v>161</v>
          </cell>
          <cell r="FP1">
            <v>162</v>
          </cell>
          <cell r="FQ1">
            <v>163</v>
          </cell>
          <cell r="FR1">
            <v>164</v>
          </cell>
          <cell r="FS1">
            <v>165</v>
          </cell>
          <cell r="FT1">
            <v>166</v>
          </cell>
          <cell r="FU1">
            <v>167</v>
          </cell>
          <cell r="FV1">
            <v>168</v>
          </cell>
          <cell r="FW1">
            <v>169</v>
          </cell>
          <cell r="FX1">
            <v>170</v>
          </cell>
          <cell r="FY1">
            <v>171</v>
          </cell>
          <cell r="FZ1">
            <v>172</v>
          </cell>
          <cell r="GA1">
            <v>173</v>
          </cell>
          <cell r="GB1">
            <v>174</v>
          </cell>
          <cell r="GC1">
            <v>175</v>
          </cell>
          <cell r="GD1">
            <v>176</v>
          </cell>
          <cell r="GE1">
            <v>177</v>
          </cell>
          <cell r="GF1">
            <v>178</v>
          </cell>
          <cell r="GG1">
            <v>179</v>
          </cell>
          <cell r="GH1">
            <v>180</v>
          </cell>
          <cell r="GI1">
            <v>181</v>
          </cell>
          <cell r="GJ1">
            <v>182</v>
          </cell>
          <cell r="GK1">
            <v>183</v>
          </cell>
          <cell r="GL1">
            <v>184</v>
          </cell>
          <cell r="GM1">
            <v>185</v>
          </cell>
          <cell r="GN1">
            <v>186</v>
          </cell>
          <cell r="GO1">
            <v>187</v>
          </cell>
          <cell r="GP1">
            <v>188</v>
          </cell>
          <cell r="GQ1">
            <v>189</v>
          </cell>
          <cell r="GR1">
            <v>190</v>
          </cell>
          <cell r="GS1">
            <v>191</v>
          </cell>
          <cell r="GT1">
            <v>192</v>
          </cell>
          <cell r="GU1">
            <v>193</v>
          </cell>
          <cell r="GV1">
            <v>194</v>
          </cell>
          <cell r="GW1">
            <v>195</v>
          </cell>
          <cell r="GX1">
            <v>196</v>
          </cell>
          <cell r="GY1">
            <v>197</v>
          </cell>
          <cell r="GZ1">
            <v>198</v>
          </cell>
          <cell r="HA1">
            <v>199</v>
          </cell>
          <cell r="HB1">
            <v>200</v>
          </cell>
          <cell r="HC1">
            <v>201</v>
          </cell>
          <cell r="HD1">
            <v>202</v>
          </cell>
          <cell r="HE1">
            <v>203</v>
          </cell>
          <cell r="HF1">
            <v>204</v>
          </cell>
          <cell r="HG1">
            <v>205</v>
          </cell>
          <cell r="HH1">
            <v>206</v>
          </cell>
          <cell r="HI1">
            <v>207</v>
          </cell>
          <cell r="HJ1">
            <v>208</v>
          </cell>
          <cell r="HK1">
            <v>209</v>
          </cell>
          <cell r="HL1">
            <v>210</v>
          </cell>
          <cell r="HM1">
            <v>211</v>
          </cell>
          <cell r="HN1">
            <v>212</v>
          </cell>
          <cell r="HO1">
            <v>213</v>
          </cell>
          <cell r="HP1">
            <v>214</v>
          </cell>
          <cell r="HQ1">
            <v>215</v>
          </cell>
          <cell r="HR1">
            <v>216</v>
          </cell>
          <cell r="HS1">
            <v>217</v>
          </cell>
          <cell r="HT1">
            <v>218</v>
          </cell>
          <cell r="HU1">
            <v>219</v>
          </cell>
          <cell r="HV1">
            <v>220</v>
          </cell>
          <cell r="HW1">
            <v>221</v>
          </cell>
          <cell r="HX1">
            <v>222</v>
          </cell>
          <cell r="HY1">
            <v>223</v>
          </cell>
          <cell r="HZ1">
            <v>224</v>
          </cell>
          <cell r="IA1">
            <v>225</v>
          </cell>
          <cell r="IB1">
            <v>226</v>
          </cell>
          <cell r="IC1">
            <v>227</v>
          </cell>
          <cell r="ID1">
            <v>228</v>
          </cell>
          <cell r="IE1">
            <v>229</v>
          </cell>
          <cell r="IF1">
            <v>230</v>
          </cell>
          <cell r="IG1">
            <v>231</v>
          </cell>
          <cell r="IH1">
            <v>232</v>
          </cell>
          <cell r="II1">
            <v>233</v>
          </cell>
          <cell r="IJ1">
            <v>234</v>
          </cell>
          <cell r="IK1">
            <v>235</v>
          </cell>
          <cell r="IL1">
            <v>236</v>
          </cell>
          <cell r="IM1">
            <v>237</v>
          </cell>
          <cell r="IN1">
            <v>238</v>
          </cell>
          <cell r="IO1">
            <v>239</v>
          </cell>
          <cell r="IP1">
            <v>240</v>
          </cell>
          <cell r="IQ1">
            <v>241</v>
          </cell>
          <cell r="IR1">
            <v>242</v>
          </cell>
          <cell r="IS1">
            <v>243</v>
          </cell>
          <cell r="IT1">
            <v>244</v>
          </cell>
          <cell r="IU1">
            <v>245</v>
          </cell>
          <cell r="IV1">
            <v>246</v>
          </cell>
          <cell r="IW1">
            <v>247</v>
          </cell>
          <cell r="IX1">
            <v>248</v>
          </cell>
          <cell r="IY1">
            <v>249</v>
          </cell>
          <cell r="IZ1">
            <v>250</v>
          </cell>
          <cell r="JA1">
            <v>251</v>
          </cell>
          <cell r="JB1">
            <v>252</v>
          </cell>
          <cell r="JC1">
            <v>253</v>
          </cell>
          <cell r="JD1">
            <v>254</v>
          </cell>
          <cell r="JE1">
            <v>255</v>
          </cell>
          <cell r="JF1">
            <v>256</v>
          </cell>
          <cell r="JG1">
            <v>257</v>
          </cell>
          <cell r="JH1">
            <v>258</v>
          </cell>
          <cell r="JI1">
            <v>259</v>
          </cell>
          <cell r="JJ1">
            <v>260</v>
          </cell>
          <cell r="JK1">
            <v>261</v>
          </cell>
          <cell r="JL1">
            <v>262</v>
          </cell>
          <cell r="JM1">
            <v>263</v>
          </cell>
          <cell r="JN1">
            <v>264</v>
          </cell>
          <cell r="JO1">
            <v>265</v>
          </cell>
          <cell r="JP1">
            <v>266</v>
          </cell>
          <cell r="JQ1">
            <v>267</v>
          </cell>
          <cell r="JR1">
            <v>268</v>
          </cell>
          <cell r="JS1">
            <v>269</v>
          </cell>
          <cell r="JT1">
            <v>270</v>
          </cell>
          <cell r="JU1">
            <v>271</v>
          </cell>
          <cell r="JV1">
            <v>272</v>
          </cell>
          <cell r="JW1">
            <v>273</v>
          </cell>
          <cell r="JX1">
            <v>274</v>
          </cell>
          <cell r="JY1">
            <v>275</v>
          </cell>
          <cell r="JZ1">
            <v>276</v>
          </cell>
          <cell r="KA1">
            <v>277</v>
          </cell>
          <cell r="KB1">
            <v>278</v>
          </cell>
          <cell r="KC1">
            <v>279</v>
          </cell>
          <cell r="KD1">
            <v>280</v>
          </cell>
          <cell r="KE1">
            <v>281</v>
          </cell>
          <cell r="KF1">
            <v>282</v>
          </cell>
          <cell r="KG1">
            <v>283</v>
          </cell>
          <cell r="KH1">
            <v>284</v>
          </cell>
          <cell r="KI1">
            <v>285</v>
          </cell>
          <cell r="KJ1">
            <v>286</v>
          </cell>
          <cell r="KK1">
            <v>287</v>
          </cell>
          <cell r="KL1">
            <v>288</v>
          </cell>
          <cell r="KM1">
            <v>289</v>
          </cell>
          <cell r="KN1">
            <v>290</v>
          </cell>
          <cell r="KO1">
            <v>291</v>
          </cell>
          <cell r="KP1">
            <v>292</v>
          </cell>
          <cell r="KQ1">
            <v>293</v>
          </cell>
          <cell r="KR1">
            <v>294</v>
          </cell>
          <cell r="KS1">
            <v>295</v>
          </cell>
          <cell r="KT1">
            <v>296</v>
          </cell>
          <cell r="KU1">
            <v>297</v>
          </cell>
          <cell r="KV1">
            <v>298</v>
          </cell>
          <cell r="KW1">
            <v>299</v>
          </cell>
          <cell r="KX1">
            <v>300</v>
          </cell>
          <cell r="KY1">
            <v>301</v>
          </cell>
          <cell r="KZ1">
            <v>302</v>
          </cell>
          <cell r="LA1">
            <v>303</v>
          </cell>
          <cell r="LB1">
            <v>304</v>
          </cell>
          <cell r="LC1">
            <v>305</v>
          </cell>
          <cell r="LD1">
            <v>306</v>
          </cell>
          <cell r="LE1">
            <v>307</v>
          </cell>
          <cell r="LF1">
            <v>308</v>
          </cell>
          <cell r="LG1">
            <v>309</v>
          </cell>
          <cell r="LH1">
            <v>310</v>
          </cell>
          <cell r="LI1">
            <v>311</v>
          </cell>
          <cell r="LJ1">
            <v>312</v>
          </cell>
          <cell r="LK1">
            <v>313</v>
          </cell>
          <cell r="LL1">
            <v>314</v>
          </cell>
          <cell r="LM1">
            <v>315</v>
          </cell>
          <cell r="LN1">
            <v>316</v>
          </cell>
          <cell r="LO1">
            <v>317</v>
          </cell>
          <cell r="LP1">
            <v>318</v>
          </cell>
          <cell r="LQ1">
            <v>319</v>
          </cell>
          <cell r="LR1">
            <v>320</v>
          </cell>
          <cell r="LS1">
            <v>321</v>
          </cell>
          <cell r="LT1">
            <v>322</v>
          </cell>
          <cell r="LU1">
            <v>323</v>
          </cell>
          <cell r="LV1">
            <v>324</v>
          </cell>
          <cell r="LW1">
            <v>325</v>
          </cell>
          <cell r="LX1">
            <v>326</v>
          </cell>
          <cell r="LY1">
            <v>327</v>
          </cell>
          <cell r="LZ1">
            <v>328</v>
          </cell>
          <cell r="MA1">
            <v>329</v>
          </cell>
          <cell r="MB1">
            <v>330</v>
          </cell>
          <cell r="MC1">
            <v>331</v>
          </cell>
          <cell r="MD1">
            <v>332</v>
          </cell>
          <cell r="ME1">
            <v>333</v>
          </cell>
          <cell r="MF1">
            <v>334</v>
          </cell>
          <cell r="MG1">
            <v>335</v>
          </cell>
          <cell r="MH1">
            <v>336</v>
          </cell>
          <cell r="MI1">
            <v>337</v>
          </cell>
          <cell r="MJ1">
            <v>338</v>
          </cell>
          <cell r="MK1">
            <v>339</v>
          </cell>
          <cell r="ML1">
            <v>340</v>
          </cell>
          <cell r="MM1">
            <v>341</v>
          </cell>
          <cell r="MN1">
            <v>342</v>
          </cell>
          <cell r="MO1">
            <v>343</v>
          </cell>
          <cell r="MP1">
            <v>344</v>
          </cell>
          <cell r="MQ1">
            <v>345</v>
          </cell>
          <cell r="MR1">
            <v>346</v>
          </cell>
          <cell r="MS1">
            <v>347</v>
          </cell>
          <cell r="MT1">
            <v>348</v>
          </cell>
          <cell r="MU1">
            <v>349</v>
          </cell>
          <cell r="MV1">
            <v>350</v>
          </cell>
          <cell r="MW1">
            <v>351</v>
          </cell>
          <cell r="MX1">
            <v>352</v>
          </cell>
          <cell r="MY1">
            <v>353</v>
          </cell>
          <cell r="MZ1">
            <v>354</v>
          </cell>
          <cell r="NA1">
            <v>355</v>
          </cell>
          <cell r="NB1">
            <v>356</v>
          </cell>
          <cell r="NC1">
            <v>357</v>
          </cell>
          <cell r="ND1">
            <v>358</v>
          </cell>
          <cell r="NE1">
            <v>359</v>
          </cell>
          <cell r="NF1">
            <v>360</v>
          </cell>
          <cell r="NG1">
            <v>361</v>
          </cell>
          <cell r="NH1">
            <v>362</v>
          </cell>
          <cell r="NI1">
            <v>363</v>
          </cell>
          <cell r="NJ1">
            <v>364</v>
          </cell>
          <cell r="NK1">
            <v>365</v>
          </cell>
          <cell r="NL1">
            <v>366</v>
          </cell>
          <cell r="NM1">
            <v>367</v>
          </cell>
          <cell r="NN1">
            <v>368</v>
          </cell>
          <cell r="NO1">
            <v>369</v>
          </cell>
          <cell r="NP1">
            <v>370</v>
          </cell>
          <cell r="NQ1">
            <v>371</v>
          </cell>
          <cell r="NR1">
            <v>372</v>
          </cell>
          <cell r="NS1">
            <v>373</v>
          </cell>
          <cell r="NT1">
            <v>374</v>
          </cell>
          <cell r="NU1">
            <v>375</v>
          </cell>
          <cell r="NV1">
            <v>376</v>
          </cell>
          <cell r="NW1">
            <v>377</v>
          </cell>
          <cell r="NX1">
            <v>378</v>
          </cell>
          <cell r="NY1">
            <v>379</v>
          </cell>
          <cell r="NZ1">
            <v>380</v>
          </cell>
          <cell r="OA1">
            <v>381</v>
          </cell>
          <cell r="OB1">
            <v>382</v>
          </cell>
          <cell r="OC1">
            <v>383</v>
          </cell>
          <cell r="OD1">
            <v>384</v>
          </cell>
          <cell r="OE1">
            <v>385</v>
          </cell>
          <cell r="OF1">
            <v>386</v>
          </cell>
          <cell r="OG1">
            <v>387</v>
          </cell>
          <cell r="OH1">
            <v>388</v>
          </cell>
          <cell r="OI1">
            <v>389</v>
          </cell>
          <cell r="OJ1">
            <v>390</v>
          </cell>
          <cell r="OK1">
            <v>391</v>
          </cell>
          <cell r="OL1">
            <v>392</v>
          </cell>
          <cell r="OM1">
            <v>393</v>
          </cell>
          <cell r="ON1">
            <v>394</v>
          </cell>
          <cell r="OO1">
            <v>395</v>
          </cell>
          <cell r="OP1">
            <v>396</v>
          </cell>
          <cell r="OQ1">
            <v>397</v>
          </cell>
          <cell r="OR1">
            <v>398</v>
          </cell>
          <cell r="OS1">
            <v>399</v>
          </cell>
          <cell r="OT1">
            <v>400</v>
          </cell>
          <cell r="OU1">
            <v>401</v>
          </cell>
          <cell r="OV1">
            <v>402</v>
          </cell>
          <cell r="OW1">
            <v>403</v>
          </cell>
          <cell r="OX1">
            <v>404</v>
          </cell>
          <cell r="OY1">
            <v>405</v>
          </cell>
          <cell r="OZ1">
            <v>406</v>
          </cell>
          <cell r="PA1">
            <v>407</v>
          </cell>
          <cell r="PB1">
            <v>408</v>
          </cell>
          <cell r="PC1">
            <v>409</v>
          </cell>
          <cell r="PD1">
            <v>410</v>
          </cell>
          <cell r="PE1">
            <v>411</v>
          </cell>
          <cell r="PF1">
            <v>412</v>
          </cell>
          <cell r="PG1">
            <v>413</v>
          </cell>
          <cell r="PH1">
            <v>414</v>
          </cell>
          <cell r="PI1">
            <v>415</v>
          </cell>
          <cell r="PJ1">
            <v>416</v>
          </cell>
          <cell r="PK1">
            <v>417</v>
          </cell>
          <cell r="PL1">
            <v>418</v>
          </cell>
          <cell r="PM1">
            <v>419</v>
          </cell>
          <cell r="PN1">
            <v>420</v>
          </cell>
          <cell r="PO1">
            <v>421</v>
          </cell>
          <cell r="PP1">
            <v>422</v>
          </cell>
          <cell r="PQ1">
            <v>423</v>
          </cell>
          <cell r="PR1">
            <v>424</v>
          </cell>
          <cell r="PS1">
            <v>425</v>
          </cell>
          <cell r="PT1">
            <v>426</v>
          </cell>
          <cell r="PU1">
            <v>427</v>
          </cell>
          <cell r="PV1">
            <v>428</v>
          </cell>
          <cell r="PW1">
            <v>429</v>
          </cell>
          <cell r="PX1">
            <v>430</v>
          </cell>
          <cell r="PY1">
            <v>431</v>
          </cell>
          <cell r="PZ1">
            <v>432</v>
          </cell>
          <cell r="QA1">
            <v>433</v>
          </cell>
          <cell r="QB1">
            <v>434</v>
          </cell>
          <cell r="QC1">
            <v>435</v>
          </cell>
          <cell r="QD1">
            <v>436</v>
          </cell>
          <cell r="QE1">
            <v>437</v>
          </cell>
          <cell r="QF1">
            <v>438</v>
          </cell>
          <cell r="QG1">
            <v>439</v>
          </cell>
          <cell r="QH1">
            <v>440</v>
          </cell>
          <cell r="QI1">
            <v>441</v>
          </cell>
          <cell r="QJ1">
            <v>442</v>
          </cell>
          <cell r="QK1">
            <v>443</v>
          </cell>
          <cell r="QL1">
            <v>444</v>
          </cell>
          <cell r="QM1">
            <v>445</v>
          </cell>
          <cell r="QN1">
            <v>446</v>
          </cell>
          <cell r="QO1">
            <v>447</v>
          </cell>
          <cell r="QP1">
            <v>448</v>
          </cell>
          <cell r="QQ1">
            <v>449</v>
          </cell>
          <cell r="QR1">
            <v>450</v>
          </cell>
          <cell r="QS1">
            <v>451</v>
          </cell>
          <cell r="QT1">
            <v>452</v>
          </cell>
          <cell r="QU1">
            <v>453</v>
          </cell>
          <cell r="QV1">
            <v>454</v>
          </cell>
          <cell r="QW1">
            <v>455</v>
          </cell>
          <cell r="QX1">
            <v>456</v>
          </cell>
          <cell r="QY1">
            <v>457</v>
          </cell>
          <cell r="QZ1">
            <v>458</v>
          </cell>
          <cell r="RA1">
            <v>459</v>
          </cell>
          <cell r="RB1">
            <v>460</v>
          </cell>
          <cell r="RC1">
            <v>461</v>
          </cell>
          <cell r="RD1">
            <v>462</v>
          </cell>
          <cell r="RE1">
            <v>463</v>
          </cell>
          <cell r="RF1">
            <v>464</v>
          </cell>
          <cell r="RG1">
            <v>465</v>
          </cell>
          <cell r="RH1">
            <v>466</v>
          </cell>
          <cell r="RI1">
            <v>467</v>
          </cell>
          <cell r="RJ1">
            <v>468</v>
          </cell>
          <cell r="RK1">
            <v>469</v>
          </cell>
          <cell r="RL1">
            <v>470</v>
          </cell>
          <cell r="RM1">
            <v>471</v>
          </cell>
          <cell r="RN1">
            <v>472</v>
          </cell>
          <cell r="RO1">
            <v>473</v>
          </cell>
          <cell r="RP1">
            <v>474</v>
          </cell>
          <cell r="RQ1">
            <v>475</v>
          </cell>
          <cell r="RR1">
            <v>476</v>
          </cell>
          <cell r="RS1">
            <v>477</v>
          </cell>
          <cell r="RT1">
            <v>478</v>
          </cell>
          <cell r="RU1">
            <v>479</v>
          </cell>
          <cell r="RV1">
            <v>480</v>
          </cell>
          <cell r="RW1">
            <v>481</v>
          </cell>
          <cell r="RX1">
            <v>482</v>
          </cell>
          <cell r="RY1">
            <v>483</v>
          </cell>
          <cell r="RZ1">
            <v>484</v>
          </cell>
          <cell r="SA1">
            <v>485</v>
          </cell>
          <cell r="SB1">
            <v>486</v>
          </cell>
          <cell r="SC1">
            <v>487</v>
          </cell>
          <cell r="SD1">
            <v>488</v>
          </cell>
          <cell r="SE1">
            <v>489</v>
          </cell>
          <cell r="SF1">
            <v>490</v>
          </cell>
          <cell r="SG1">
            <v>491</v>
          </cell>
          <cell r="SH1">
            <v>492</v>
          </cell>
          <cell r="SI1">
            <v>493</v>
          </cell>
          <cell r="SJ1">
            <v>494</v>
          </cell>
          <cell r="SK1">
            <v>495</v>
          </cell>
          <cell r="SL1">
            <v>496</v>
          </cell>
          <cell r="SM1">
            <v>497</v>
          </cell>
          <cell r="SN1">
            <v>498</v>
          </cell>
          <cell r="SO1">
            <v>499</v>
          </cell>
          <cell r="SP1">
            <v>500</v>
          </cell>
          <cell r="SQ1">
            <v>501</v>
          </cell>
          <cell r="SR1">
            <v>502</v>
          </cell>
          <cell r="SS1">
            <v>503</v>
          </cell>
          <cell r="ST1">
            <v>504</v>
          </cell>
          <cell r="SU1">
            <v>505</v>
          </cell>
          <cell r="SV1">
            <v>506</v>
          </cell>
          <cell r="SW1">
            <v>507</v>
          </cell>
          <cell r="SX1">
            <v>508</v>
          </cell>
          <cell r="SY1">
            <v>509</v>
          </cell>
          <cell r="SZ1">
            <v>510</v>
          </cell>
          <cell r="TA1">
            <v>511</v>
          </cell>
          <cell r="TB1">
            <v>512</v>
          </cell>
          <cell r="TC1">
            <v>513</v>
          </cell>
          <cell r="TD1">
            <v>514</v>
          </cell>
          <cell r="TE1">
            <v>515</v>
          </cell>
          <cell r="TF1">
            <v>516</v>
          </cell>
          <cell r="TG1">
            <v>517</v>
          </cell>
          <cell r="TH1">
            <v>518</v>
          </cell>
          <cell r="TI1">
            <v>519</v>
          </cell>
          <cell r="TJ1">
            <v>520</v>
          </cell>
          <cell r="TK1">
            <v>521</v>
          </cell>
          <cell r="TL1">
            <v>522</v>
          </cell>
          <cell r="TM1">
            <v>523</v>
          </cell>
          <cell r="TN1">
            <v>524</v>
          </cell>
          <cell r="TO1">
            <v>525</v>
          </cell>
          <cell r="TP1">
            <v>526</v>
          </cell>
          <cell r="TQ1">
            <v>527</v>
          </cell>
          <cell r="TR1">
            <v>528</v>
          </cell>
          <cell r="TS1">
            <v>529</v>
          </cell>
          <cell r="TT1">
            <v>530</v>
          </cell>
          <cell r="TU1">
            <v>531</v>
          </cell>
          <cell r="TV1">
            <v>532</v>
          </cell>
          <cell r="TW1">
            <v>533</v>
          </cell>
          <cell r="TX1">
            <v>534</v>
          </cell>
          <cell r="TY1">
            <v>535</v>
          </cell>
          <cell r="TZ1">
            <v>536</v>
          </cell>
          <cell r="UA1">
            <v>537</v>
          </cell>
          <cell r="UB1">
            <v>538</v>
          </cell>
          <cell r="UC1">
            <v>539</v>
          </cell>
          <cell r="UD1">
            <v>540</v>
          </cell>
          <cell r="UE1">
            <v>541</v>
          </cell>
          <cell r="UF1">
            <v>542</v>
          </cell>
          <cell r="UG1">
            <v>543</v>
          </cell>
          <cell r="UH1">
            <v>544</v>
          </cell>
          <cell r="UI1">
            <v>545</v>
          </cell>
          <cell r="UJ1">
            <v>546</v>
          </cell>
          <cell r="UK1">
            <v>547</v>
          </cell>
          <cell r="UL1">
            <v>548</v>
          </cell>
          <cell r="UM1">
            <v>549</v>
          </cell>
          <cell r="UN1">
            <v>550</v>
          </cell>
          <cell r="UO1">
            <v>551</v>
          </cell>
          <cell r="UP1">
            <v>552</v>
          </cell>
          <cell r="UQ1">
            <v>553</v>
          </cell>
          <cell r="UR1">
            <v>554</v>
          </cell>
          <cell r="US1">
            <v>555</v>
          </cell>
          <cell r="UT1">
            <v>556</v>
          </cell>
          <cell r="UU1">
            <v>557</v>
          </cell>
          <cell r="UV1">
            <v>558</v>
          </cell>
          <cell r="UW1">
            <v>559</v>
          </cell>
          <cell r="UX1">
            <v>560</v>
          </cell>
          <cell r="UY1">
            <v>561</v>
          </cell>
          <cell r="UZ1">
            <v>562</v>
          </cell>
          <cell r="VA1">
            <v>563</v>
          </cell>
          <cell r="VB1">
            <v>564</v>
          </cell>
          <cell r="VC1">
            <v>565</v>
          </cell>
          <cell r="VD1">
            <v>566</v>
          </cell>
          <cell r="VE1">
            <v>567</v>
          </cell>
          <cell r="VF1">
            <v>568</v>
          </cell>
          <cell r="VG1">
            <v>569</v>
          </cell>
          <cell r="VH1">
            <v>570</v>
          </cell>
          <cell r="VI1">
            <v>571</v>
          </cell>
          <cell r="VJ1">
            <v>572</v>
          </cell>
          <cell r="VK1">
            <v>573</v>
          </cell>
          <cell r="VL1">
            <v>574</v>
          </cell>
          <cell r="VM1">
            <v>575</v>
          </cell>
          <cell r="VN1">
            <v>576</v>
          </cell>
          <cell r="VO1">
            <v>577</v>
          </cell>
          <cell r="VP1">
            <v>578</v>
          </cell>
          <cell r="VQ1">
            <v>579</v>
          </cell>
          <cell r="VR1">
            <v>580</v>
          </cell>
          <cell r="VS1">
            <v>581</v>
          </cell>
          <cell r="VT1">
            <v>582</v>
          </cell>
          <cell r="VU1">
            <v>583</v>
          </cell>
          <cell r="VV1">
            <v>584</v>
          </cell>
          <cell r="VW1">
            <v>585</v>
          </cell>
          <cell r="VX1">
            <v>586</v>
          </cell>
          <cell r="VY1">
            <v>587</v>
          </cell>
          <cell r="VZ1">
            <v>588</v>
          </cell>
          <cell r="WA1">
            <v>589</v>
          </cell>
          <cell r="WB1">
            <v>590</v>
          </cell>
          <cell r="WC1">
            <v>591</v>
          </cell>
          <cell r="WD1">
            <v>592</v>
          </cell>
          <cell r="WE1">
            <v>593</v>
          </cell>
          <cell r="WF1">
            <v>594</v>
          </cell>
          <cell r="WG1">
            <v>595</v>
          </cell>
          <cell r="WH1">
            <v>596</v>
          </cell>
          <cell r="WI1">
            <v>597</v>
          </cell>
          <cell r="WJ1">
            <v>598</v>
          </cell>
          <cell r="WK1">
            <v>599</v>
          </cell>
          <cell r="WL1">
            <v>600</v>
          </cell>
        </row>
        <row r="10">
          <cell r="J10">
            <v>2014</v>
          </cell>
        </row>
        <row r="11">
          <cell r="J11">
            <v>2014</v>
          </cell>
        </row>
        <row r="12">
          <cell r="J12">
            <v>15</v>
          </cell>
        </row>
        <row r="13">
          <cell r="J13">
            <v>41640</v>
          </cell>
        </row>
      </sheetData>
      <sheetData sheetId="7"/>
      <sheetData sheetId="8"/>
      <sheetData sheetId="9"/>
      <sheetData sheetId="10"/>
      <sheetData sheetId="11">
        <row r="1">
          <cell r="B1" t="str">
            <v>SDGEGas</v>
          </cell>
          <cell r="C1" t="str">
            <v>SDGEElectric</v>
          </cell>
          <cell r="D1" t="str">
            <v>SCGGas</v>
          </cell>
          <cell r="E1" t="str">
            <v>SDGECommon</v>
          </cell>
          <cell r="H1" t="str">
            <v>SDGECommonCommon Plant</v>
          </cell>
          <cell r="I1" t="str">
            <v>SDGEGasTransmission Plant</v>
          </cell>
          <cell r="J1" t="str">
            <v>SDGEGasDistribution Plant</v>
          </cell>
          <cell r="K1" t="str">
            <v>SDGEGasGeneral Plant</v>
          </cell>
          <cell r="L1" t="str">
            <v>SDGEElectricSteam Production Plant</v>
          </cell>
          <cell r="M1" t="str">
            <v>SDGEElectricNuclear Production Plant</v>
          </cell>
          <cell r="N1" t="str">
            <v>SDGEElectricOther Production Plant</v>
          </cell>
          <cell r="O1" t="str">
            <v>SDGEElectricTransmission Plant</v>
          </cell>
          <cell r="P1" t="str">
            <v>SDGEElectricDistribution Plant</v>
          </cell>
          <cell r="Q1" t="str">
            <v>SDGEElectricGeneral Plant</v>
          </cell>
          <cell r="R1" t="str">
            <v>SCGGasUnderground Storage</v>
          </cell>
          <cell r="S1" t="str">
            <v>SCGGasTransmission Plant</v>
          </cell>
          <cell r="T1" t="str">
            <v>SCGGasDistribution Plant</v>
          </cell>
          <cell r="U1" t="str">
            <v>SCGGasGeneral Plant</v>
          </cell>
          <cell r="V1" t="str">
            <v>SDGEGasUnderground Storage</v>
          </cell>
          <cell r="W1" t="str">
            <v>SCGGasProduction Plant (lpg Eq.)</v>
          </cell>
        </row>
        <row r="2">
          <cell r="G2">
            <v>0</v>
          </cell>
          <cell r="Z2" t="str">
            <v>SCG</v>
          </cell>
          <cell r="AA2" t="b">
            <v>1</v>
          </cell>
          <cell r="AB2" t="str">
            <v>Non-Valued Inventory</v>
          </cell>
        </row>
        <row r="3">
          <cell r="G3">
            <v>0</v>
          </cell>
          <cell r="Z3" t="str">
            <v>SDGE</v>
          </cell>
          <cell r="AA3" t="b">
            <v>0</v>
          </cell>
          <cell r="AB3" t="str">
            <v>Software Projects under SOP98</v>
          </cell>
        </row>
        <row r="4">
          <cell r="G4">
            <v>0</v>
          </cell>
          <cell r="AB4" t="str">
            <v>All other Capital</v>
          </cell>
        </row>
        <row r="5">
          <cell r="G5">
            <v>0</v>
          </cell>
        </row>
        <row r="6">
          <cell r="G6">
            <v>0</v>
          </cell>
        </row>
        <row r="7">
          <cell r="G7">
            <v>0</v>
          </cell>
        </row>
        <row r="8">
          <cell r="G8">
            <v>0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0</v>
          </cell>
        </row>
        <row r="12">
          <cell r="G12">
            <v>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0</v>
          </cell>
        </row>
        <row r="16">
          <cell r="G16">
            <v>0</v>
          </cell>
        </row>
        <row r="17">
          <cell r="G17">
            <v>0</v>
          </cell>
        </row>
        <row r="18">
          <cell r="G18">
            <v>0</v>
          </cell>
        </row>
        <row r="19">
          <cell r="G19">
            <v>0</v>
          </cell>
        </row>
        <row r="20">
          <cell r="G20">
            <v>0</v>
          </cell>
        </row>
        <row r="21">
          <cell r="G21">
            <v>0</v>
          </cell>
        </row>
        <row r="22">
          <cell r="G22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idations"/>
      <sheetName val="Tax Rate"/>
      <sheetName val="Return"/>
      <sheetName val="SDGE Fuel Splits"/>
      <sheetName val="FF&amp;U"/>
      <sheetName val="Depreciation&amp;Tax"/>
      <sheetName val="LoadersCapInstall"/>
      <sheetName val="LoadersOM"/>
      <sheetName val="Capital_Loaders_SDGE"/>
      <sheetName val="O&amp;M_Loaders_SDGE"/>
      <sheetName val="Cap. Escalators"/>
      <sheetName val="O&amp;M Escalators"/>
      <sheetName val="Calc-escalators"/>
    </sheetNames>
    <sheetDataSet>
      <sheetData sheetId="0"/>
      <sheetData sheetId="1"/>
      <sheetData sheetId="2"/>
      <sheetData sheetId="3"/>
      <sheetData sheetId="4"/>
      <sheetData sheetId="5">
        <row r="2">
          <cell r="O2" t="str">
            <v>SCGGASDistribution Plant</v>
          </cell>
        </row>
        <row r="3">
          <cell r="O3" t="str">
            <v>SCGGASDistribution Plant</v>
          </cell>
        </row>
        <row r="4">
          <cell r="O4" t="str">
            <v>SCGGASDistribution Plant</v>
          </cell>
        </row>
        <row r="5">
          <cell r="O5" t="str">
            <v>SCGGASDistribution Plant</v>
          </cell>
        </row>
        <row r="6">
          <cell r="O6" t="str">
            <v>SCGGASDistribution Plant</v>
          </cell>
        </row>
        <row r="7">
          <cell r="O7" t="str">
            <v>SCGGASDistribution Plant</v>
          </cell>
        </row>
        <row r="8">
          <cell r="O8" t="str">
            <v>SCGGASDistribution Plant</v>
          </cell>
        </row>
        <row r="9">
          <cell r="O9" t="str">
            <v>SCGGASDistribution Plant</v>
          </cell>
        </row>
        <row r="10">
          <cell r="O10" t="str">
            <v>SCGGASDistribution Plant</v>
          </cell>
        </row>
        <row r="11">
          <cell r="O11" t="str">
            <v>SCGGASDistribution Plant</v>
          </cell>
        </row>
        <row r="12">
          <cell r="O12" t="str">
            <v>SCGGASDistribution Plant</v>
          </cell>
        </row>
        <row r="13">
          <cell r="O13" t="str">
            <v>SCGGASDistribution Plant</v>
          </cell>
        </row>
        <row r="14">
          <cell r="O14" t="str">
            <v>SCGGASDistribution Plant</v>
          </cell>
        </row>
        <row r="15">
          <cell r="O15" t="str">
            <v>SCGGASDistribution Plant</v>
          </cell>
        </row>
        <row r="16">
          <cell r="O16" t="str">
            <v>SCGGASDistribution Plant</v>
          </cell>
        </row>
        <row r="17">
          <cell r="O17" t="str">
            <v>SCGGASDistribution Plant</v>
          </cell>
        </row>
        <row r="18">
          <cell r="O18" t="str">
            <v>SCGGASGas Production</v>
          </cell>
        </row>
        <row r="19">
          <cell r="O19" t="str">
            <v>SCGGASGas Production</v>
          </cell>
        </row>
        <row r="20">
          <cell r="O20" t="str">
            <v>SCGGASGas Production</v>
          </cell>
        </row>
        <row r="21">
          <cell r="O21" t="str">
            <v>SCGGASGas Production</v>
          </cell>
        </row>
        <row r="22">
          <cell r="O22" t="str">
            <v>SCGGASGas Production</v>
          </cell>
        </row>
        <row r="23">
          <cell r="O23" t="str">
            <v>SCGGASGas Production</v>
          </cell>
        </row>
        <row r="24">
          <cell r="O24" t="str">
            <v>SCGGASGeneral Plant</v>
          </cell>
        </row>
        <row r="25">
          <cell r="O25" t="str">
            <v>SCGGASGeneral Plant</v>
          </cell>
        </row>
        <row r="26">
          <cell r="O26" t="str">
            <v>SCGGASGeneral Plant</v>
          </cell>
        </row>
        <row r="27">
          <cell r="O27" t="str">
            <v>SCGGASGeneral Plant</v>
          </cell>
        </row>
        <row r="28">
          <cell r="O28" t="str">
            <v>SCGGASGeneral Plant</v>
          </cell>
        </row>
        <row r="29">
          <cell r="O29" t="str">
            <v>SCGGASGeneral Plant</v>
          </cell>
        </row>
        <row r="30">
          <cell r="O30" t="str">
            <v>SCGGASGeneral Plant</v>
          </cell>
        </row>
        <row r="31">
          <cell r="O31" t="str">
            <v>SCGGASGeneral Plant</v>
          </cell>
        </row>
        <row r="32">
          <cell r="O32" t="str">
            <v>SCGGASGeneral Plant</v>
          </cell>
        </row>
        <row r="33">
          <cell r="O33" t="str">
            <v>SCGGASGeneral Plant</v>
          </cell>
        </row>
        <row r="34">
          <cell r="O34" t="str">
            <v>SCGGASGeneral Plant</v>
          </cell>
        </row>
        <row r="35">
          <cell r="O35" t="str">
            <v>SCGGASGeneral Plant</v>
          </cell>
        </row>
        <row r="36">
          <cell r="O36" t="str">
            <v>SCGGASGeneral Plant</v>
          </cell>
        </row>
        <row r="37">
          <cell r="O37" t="str">
            <v>SCGGASGeneral Plant</v>
          </cell>
        </row>
        <row r="38">
          <cell r="O38" t="str">
            <v>SCGGASGeneral Plant</v>
          </cell>
        </row>
        <row r="39">
          <cell r="O39" t="str">
            <v>SCGGASGeneral Plant</v>
          </cell>
        </row>
        <row r="40">
          <cell r="O40" t="str">
            <v>SCGGASGeneral Plant</v>
          </cell>
        </row>
        <row r="41">
          <cell r="O41" t="str">
            <v>SCGGASGeneral Plant</v>
          </cell>
        </row>
        <row r="42">
          <cell r="O42" t="str">
            <v>SCGGASGeneral Plant</v>
          </cell>
        </row>
        <row r="43">
          <cell r="O43" t="str">
            <v>SCGGASGeneral Plant</v>
          </cell>
        </row>
        <row r="44">
          <cell r="O44" t="str">
            <v>SCGGASGeneral Plant</v>
          </cell>
        </row>
        <row r="45">
          <cell r="O45" t="str">
            <v>SCGGASGeneral Plant</v>
          </cell>
        </row>
        <row r="46">
          <cell r="O46" t="str">
            <v>SCGGASGeneral Plant</v>
          </cell>
        </row>
        <row r="47">
          <cell r="O47" t="str">
            <v>SCGGASGeneral Plant</v>
          </cell>
        </row>
        <row r="48">
          <cell r="O48" t="str">
            <v>SCGGASGeneral Plant</v>
          </cell>
        </row>
        <row r="49">
          <cell r="O49" t="str">
            <v>SCGGASTransmission Plant</v>
          </cell>
        </row>
        <row r="50">
          <cell r="O50" t="str">
            <v>SCGGASTransmission Plant</v>
          </cell>
        </row>
        <row r="51">
          <cell r="O51" t="str">
            <v>SCGGASTransmission Plant</v>
          </cell>
        </row>
        <row r="52">
          <cell r="O52" t="str">
            <v>SCGGASTransmission Plant</v>
          </cell>
        </row>
        <row r="53">
          <cell r="O53" t="str">
            <v>SCGGASTransmission Plant</v>
          </cell>
        </row>
        <row r="54">
          <cell r="O54" t="str">
            <v>SCGGASTransmission Plant</v>
          </cell>
        </row>
        <row r="55">
          <cell r="O55" t="str">
            <v>SCGGASTransmission Plant</v>
          </cell>
        </row>
        <row r="56">
          <cell r="O56" t="str">
            <v>SCGGASUnderground Storage</v>
          </cell>
        </row>
        <row r="57">
          <cell r="O57" t="str">
            <v>SCGGASUnderground Storage</v>
          </cell>
        </row>
        <row r="58">
          <cell r="O58" t="str">
            <v>SCGGASUnderground Storage</v>
          </cell>
        </row>
        <row r="59">
          <cell r="O59" t="str">
            <v>SCGGASUnderground Storage</v>
          </cell>
        </row>
        <row r="60">
          <cell r="O60" t="str">
            <v>SCGGASUnderground Storage</v>
          </cell>
        </row>
        <row r="61">
          <cell r="O61" t="str">
            <v>SCGGASUnderground Storage</v>
          </cell>
        </row>
        <row r="62">
          <cell r="O62" t="str">
            <v>SCGGASUnderground Storage</v>
          </cell>
        </row>
        <row r="63">
          <cell r="O63" t="str">
            <v>SCGGASUnderground Storage</v>
          </cell>
        </row>
        <row r="64">
          <cell r="O64" t="str">
            <v>SCGGASUnderground Storage</v>
          </cell>
        </row>
        <row r="65">
          <cell r="O65" t="str">
            <v>SCGGASUnderground Storage</v>
          </cell>
        </row>
        <row r="66">
          <cell r="O66" t="str">
            <v>SDGECOMMONCommon Plant</v>
          </cell>
        </row>
        <row r="67">
          <cell r="O67" t="str">
            <v>SDGECOMMONCommon Plant</v>
          </cell>
        </row>
        <row r="68">
          <cell r="O68" t="str">
            <v>SDGECOMMONCommon Plant</v>
          </cell>
        </row>
        <row r="69">
          <cell r="O69" t="str">
            <v>SDGECOMMONCommon Plant</v>
          </cell>
        </row>
        <row r="70">
          <cell r="O70" t="str">
            <v>SDGECOMMONCommon Plant</v>
          </cell>
        </row>
        <row r="71">
          <cell r="O71" t="str">
            <v>SDGECOMMONCommon Plant</v>
          </cell>
        </row>
        <row r="72">
          <cell r="O72" t="str">
            <v>SDGECOMMONCommon Plant</v>
          </cell>
        </row>
        <row r="73">
          <cell r="O73" t="str">
            <v>SDGECOMMONCommon Plant</v>
          </cell>
        </row>
        <row r="74">
          <cell r="O74" t="str">
            <v>SDGECOMMONCommon Plant</v>
          </cell>
        </row>
        <row r="75">
          <cell r="O75" t="str">
            <v>SDGECOMMONCommon Plant</v>
          </cell>
        </row>
        <row r="76">
          <cell r="O76" t="str">
            <v>SDGECOMMONCommon Plant</v>
          </cell>
        </row>
        <row r="77">
          <cell r="O77" t="str">
            <v>SDGECOMMONCommon Plant</v>
          </cell>
        </row>
        <row r="78">
          <cell r="O78" t="str">
            <v>SDGECOMMONCommon Plant</v>
          </cell>
        </row>
        <row r="79">
          <cell r="O79" t="str">
            <v>SDGECOMMONCommon Plant</v>
          </cell>
        </row>
        <row r="80">
          <cell r="O80" t="str">
            <v>SDGECOMMONCommon Plant</v>
          </cell>
        </row>
        <row r="81">
          <cell r="O81" t="str">
            <v>SDGECOMMONCommon Plant</v>
          </cell>
        </row>
        <row r="82">
          <cell r="O82" t="str">
            <v>SDGECOMMONCommon Plant</v>
          </cell>
        </row>
        <row r="83">
          <cell r="O83" t="str">
            <v>SDGEELECTRICGeneral Plant</v>
          </cell>
        </row>
        <row r="84">
          <cell r="O84" t="str">
            <v>SDGEELECTRICSteam Production Plant</v>
          </cell>
        </row>
        <row r="85">
          <cell r="O85" t="str">
            <v>SDGEELECTRICSteam Production Plant</v>
          </cell>
        </row>
        <row r="86">
          <cell r="O86" t="str">
            <v>SDGEELECTRICSteam Production Plant</v>
          </cell>
        </row>
        <row r="87">
          <cell r="O87" t="str">
            <v>SDGEELECTRICSteam Production Plant</v>
          </cell>
        </row>
        <row r="88">
          <cell r="O88" t="str">
            <v>SDGEELECTRICSteam Production Plant</v>
          </cell>
        </row>
        <row r="89">
          <cell r="O89" t="str">
            <v>SDGEELECTRICSteam Production Plant</v>
          </cell>
        </row>
        <row r="90">
          <cell r="O90" t="str">
            <v>SDGEELECTRICSteam Production Plant</v>
          </cell>
        </row>
        <row r="91">
          <cell r="O91" t="str">
            <v>SDGEELECTRICNuclear Production Plant</v>
          </cell>
        </row>
        <row r="92">
          <cell r="O92" t="str">
            <v>SDGEELECTRICNuclear Production Plant</v>
          </cell>
        </row>
        <row r="93">
          <cell r="O93" t="str">
            <v>SDGEELECTRICNuclear Production Plant</v>
          </cell>
        </row>
        <row r="94">
          <cell r="O94" t="str">
            <v>SDGEELECTRICNuclear Production Plant</v>
          </cell>
        </row>
        <row r="95">
          <cell r="O95" t="str">
            <v>SDGEELECTRICNuclear Production Plant</v>
          </cell>
        </row>
        <row r="96">
          <cell r="O96" t="str">
            <v>SDGEELECTRICOther Production Plant</v>
          </cell>
        </row>
        <row r="97">
          <cell r="O97" t="str">
            <v>SDGEELECTRICOther Production Plant</v>
          </cell>
        </row>
        <row r="98">
          <cell r="O98" t="str">
            <v>SDGEELECTRICOther Production Plant</v>
          </cell>
        </row>
        <row r="99">
          <cell r="O99" t="str">
            <v>SDGEELECTRICOther Production Plant</v>
          </cell>
        </row>
        <row r="100">
          <cell r="O100" t="str">
            <v>SDGEELECTRICOther Production Plant</v>
          </cell>
        </row>
        <row r="101">
          <cell r="O101" t="str">
            <v>SDGEELECTRICOther Production Plant</v>
          </cell>
        </row>
        <row r="102">
          <cell r="O102" t="str">
            <v>SDGEELECTRICOther Production Plant</v>
          </cell>
        </row>
        <row r="103">
          <cell r="O103" t="str">
            <v>SDGEELECTRICOther Production Plant</v>
          </cell>
        </row>
        <row r="104">
          <cell r="O104" t="str">
            <v>SDGEELECTRICOther Production Plant</v>
          </cell>
        </row>
        <row r="105">
          <cell r="O105" t="str">
            <v>SDGEELECTRICOther Production Plant</v>
          </cell>
        </row>
        <row r="106">
          <cell r="O106" t="str">
            <v>SDGEELECTRICOther Production Plant</v>
          </cell>
        </row>
        <row r="107">
          <cell r="O107" t="str">
            <v>SDGEELECTRICOther Production Plant</v>
          </cell>
        </row>
        <row r="108">
          <cell r="O108" t="str">
            <v>SDGEELECTRICOther Production Plant</v>
          </cell>
        </row>
        <row r="109">
          <cell r="O109" t="str">
            <v>SDGEELECTRICOther Production Plant</v>
          </cell>
        </row>
        <row r="110">
          <cell r="O110" t="str">
            <v>SDGEELECTRICOther Production Plant</v>
          </cell>
        </row>
        <row r="111">
          <cell r="O111" t="str">
            <v>SDGEELECTRICOther Production Plant</v>
          </cell>
        </row>
        <row r="112">
          <cell r="O112" t="str">
            <v>SDGEELECTRICOther Production Plant</v>
          </cell>
        </row>
        <row r="113">
          <cell r="O113" t="str">
            <v>SDGEELECTRICOther Production Plant</v>
          </cell>
        </row>
        <row r="114">
          <cell r="O114" t="str">
            <v>SDGEELECTRICOther Production Plant</v>
          </cell>
        </row>
        <row r="115">
          <cell r="O115" t="str">
            <v>SDGEELECTRICOther Production Plant</v>
          </cell>
        </row>
        <row r="116">
          <cell r="O116" t="str">
            <v>SDGEELECTRICOther Production Plant</v>
          </cell>
        </row>
        <row r="117">
          <cell r="O117" t="str">
            <v>SDGEELECTRICTransmission Plant</v>
          </cell>
        </row>
        <row r="118">
          <cell r="O118" t="str">
            <v>SDGEELECTRICTransmission Plant</v>
          </cell>
        </row>
        <row r="119">
          <cell r="O119" t="str">
            <v>SDGEELECTRICTransmission Plant</v>
          </cell>
        </row>
        <row r="120">
          <cell r="O120" t="str">
            <v>SDGEELECTRICTransmission Plant</v>
          </cell>
        </row>
        <row r="121">
          <cell r="O121" t="str">
            <v>SDGEELECTRICTransmission Plant</v>
          </cell>
        </row>
        <row r="122">
          <cell r="O122" t="str">
            <v>SDGEELECTRICTransmission Plant</v>
          </cell>
        </row>
        <row r="123">
          <cell r="O123" t="str">
            <v>SDGEELECTRICTransmission Plant</v>
          </cell>
        </row>
        <row r="124">
          <cell r="O124" t="str">
            <v>SDGEELECTRICTransmission Plant</v>
          </cell>
        </row>
        <row r="125">
          <cell r="O125" t="str">
            <v>SDGEELECTRICTransmission Plant</v>
          </cell>
        </row>
        <row r="126">
          <cell r="O126" t="str">
            <v>SDGEELECTRICTransmission Plant</v>
          </cell>
        </row>
        <row r="127">
          <cell r="O127" t="str">
            <v>SDGEELECTRICTransmission Plant</v>
          </cell>
        </row>
        <row r="128">
          <cell r="O128" t="str">
            <v>SDGEELECTRICTransmission Plant</v>
          </cell>
        </row>
        <row r="129">
          <cell r="O129" t="str">
            <v>SDGEELECTRICTransmission Plant</v>
          </cell>
        </row>
        <row r="130">
          <cell r="O130" t="str">
            <v>SDGEELECTRICTransmission Plant</v>
          </cell>
        </row>
        <row r="131">
          <cell r="O131" t="str">
            <v>SDGEELECTRICTransmission Plant</v>
          </cell>
        </row>
        <row r="132">
          <cell r="O132" t="str">
            <v>SDGEELECTRICTransmission Plant</v>
          </cell>
        </row>
        <row r="133">
          <cell r="O133" t="str">
            <v>SDGEELECTRICTransmission Plant</v>
          </cell>
        </row>
        <row r="134">
          <cell r="O134" t="str">
            <v>SDGEELECTRICTransmission Plant</v>
          </cell>
        </row>
        <row r="135">
          <cell r="O135" t="str">
            <v>SDGEELECTRICTransmission Plant</v>
          </cell>
        </row>
        <row r="136">
          <cell r="O136" t="str">
            <v>SDGEELECTRICTransmission Plant</v>
          </cell>
        </row>
        <row r="137">
          <cell r="O137" t="str">
            <v>SDGEELECTRICTransmission Plant</v>
          </cell>
        </row>
        <row r="138">
          <cell r="O138" t="str">
            <v>SDGEELECTRICTransmission Plant</v>
          </cell>
        </row>
        <row r="139">
          <cell r="O139" t="str">
            <v>SDGEELECTRICTransmission Plant</v>
          </cell>
        </row>
        <row r="140">
          <cell r="O140" t="str">
            <v>SDGEELECTRICTransmission Plant</v>
          </cell>
        </row>
        <row r="141">
          <cell r="O141" t="str">
            <v>SDGEELECTRICTransmission Plant</v>
          </cell>
        </row>
        <row r="142">
          <cell r="O142" t="str">
            <v>SDGEELECTRICTransmission Plant</v>
          </cell>
        </row>
        <row r="143">
          <cell r="O143" t="str">
            <v>SDGEELECTRICTransmission Plant</v>
          </cell>
        </row>
        <row r="144">
          <cell r="O144" t="str">
            <v>SDGEELECTRICTransmission Plant</v>
          </cell>
        </row>
        <row r="145">
          <cell r="O145" t="str">
            <v>SDGEELECTRICTransmission Plant</v>
          </cell>
        </row>
        <row r="146">
          <cell r="O146" t="str">
            <v>SDGEELECTRICTransmission Plant</v>
          </cell>
        </row>
        <row r="147">
          <cell r="O147" t="str">
            <v>SDGEELECTRICTransmission Plant</v>
          </cell>
        </row>
        <row r="148">
          <cell r="O148" t="str">
            <v>SDGEELECTRICTransmission Plant</v>
          </cell>
        </row>
        <row r="149">
          <cell r="O149" t="str">
            <v>SDGEELECTRICDistribution Plant</v>
          </cell>
        </row>
        <row r="150">
          <cell r="O150" t="str">
            <v>SDGEELECTRICDistribution Plant</v>
          </cell>
        </row>
        <row r="151">
          <cell r="O151" t="str">
            <v>SDGEELECTRICDistribution Plant</v>
          </cell>
        </row>
        <row r="152">
          <cell r="O152" t="str">
            <v>SDGEELECTRICDistribution Plant</v>
          </cell>
        </row>
        <row r="153">
          <cell r="O153" t="str">
            <v>SDGEELECTRICDistribution Plant</v>
          </cell>
        </row>
        <row r="154">
          <cell r="O154" t="str">
            <v>SDGEELECTRICDistribution Plant</v>
          </cell>
        </row>
        <row r="155">
          <cell r="O155" t="str">
            <v>SDGEELECTRICDistribution Plant</v>
          </cell>
        </row>
        <row r="156">
          <cell r="O156" t="str">
            <v>SDGEELECTRICDistribution Plant</v>
          </cell>
        </row>
        <row r="157">
          <cell r="O157" t="str">
            <v>SDGEELECTRICDistribution Plant</v>
          </cell>
        </row>
        <row r="158">
          <cell r="O158" t="str">
            <v>SDGEELECTRICDistribution Plant</v>
          </cell>
        </row>
        <row r="159">
          <cell r="O159" t="str">
            <v>SDGEELECTRICDistribution Plant</v>
          </cell>
        </row>
        <row r="160">
          <cell r="O160" t="str">
            <v>SDGEELECTRICDistribution Plant</v>
          </cell>
        </row>
        <row r="161">
          <cell r="O161" t="str">
            <v>SDGEELECTRICDistribution Plant</v>
          </cell>
        </row>
        <row r="162">
          <cell r="O162" t="str">
            <v>SDGEELECTRICDistribution Plant</v>
          </cell>
        </row>
        <row r="163">
          <cell r="O163" t="str">
            <v>SDGEELECTRICDistribution Plant</v>
          </cell>
        </row>
        <row r="164">
          <cell r="O164" t="str">
            <v>SDGEELECTRICDistribution Plant</v>
          </cell>
        </row>
        <row r="165">
          <cell r="O165" t="str">
            <v>SDGEELECTRICDistribution Plant</v>
          </cell>
        </row>
        <row r="166">
          <cell r="O166" t="str">
            <v>SDGEELECTRICDistribution Plant</v>
          </cell>
        </row>
        <row r="167">
          <cell r="O167" t="str">
            <v>SDGEELECTRICDistribution Plant</v>
          </cell>
        </row>
        <row r="168">
          <cell r="O168" t="str">
            <v>SDGEELECTRICGeneral Plant</v>
          </cell>
        </row>
        <row r="169">
          <cell r="O169" t="str">
            <v>SDGEELECTRICGeneral Plant</v>
          </cell>
        </row>
        <row r="170">
          <cell r="O170" t="str">
            <v>SDGEELECTRICGeneral Plant</v>
          </cell>
        </row>
        <row r="171">
          <cell r="O171" t="str">
            <v>SDGEELECTRICGeneral Plant</v>
          </cell>
        </row>
        <row r="172">
          <cell r="O172" t="str">
            <v>SDGEELECTRICGeneral Plant</v>
          </cell>
        </row>
        <row r="173">
          <cell r="O173" t="str">
            <v>SDGEELECTRICGeneral Plant</v>
          </cell>
        </row>
        <row r="174">
          <cell r="O174" t="str">
            <v>SDGEELECTRICGeneral Plant</v>
          </cell>
        </row>
        <row r="175">
          <cell r="O175" t="str">
            <v>SDGEELECTRICGeneral Plant</v>
          </cell>
        </row>
        <row r="176">
          <cell r="O176" t="str">
            <v>SDGEELECTRICGeneral Plant</v>
          </cell>
        </row>
        <row r="177">
          <cell r="O177" t="str">
            <v>SDGEELECTRICGeneral Plant</v>
          </cell>
        </row>
        <row r="178">
          <cell r="O178" t="str">
            <v>SDGEELECTRICGeneral Plant</v>
          </cell>
        </row>
        <row r="179">
          <cell r="O179" t="str">
            <v>SDGEELECTRICGeneral Plant</v>
          </cell>
        </row>
        <row r="180">
          <cell r="O180" t="str">
            <v>SDGEGASGeneral Plant</v>
          </cell>
        </row>
        <row r="181">
          <cell r="O181" t="str">
            <v>SDGEGASOther Storage</v>
          </cell>
        </row>
        <row r="182">
          <cell r="O182" t="str">
            <v>SDGEGASOther Storage</v>
          </cell>
        </row>
        <row r="183">
          <cell r="O183" t="str">
            <v>SDGEGASOther Storage</v>
          </cell>
        </row>
        <row r="184">
          <cell r="O184" t="str">
            <v>SDGEGASOther storage</v>
          </cell>
        </row>
        <row r="185">
          <cell r="O185" t="str">
            <v>SDGEGASTransmission Plant</v>
          </cell>
        </row>
        <row r="186">
          <cell r="O186" t="str">
            <v>SDGEGASTransmission Plant</v>
          </cell>
        </row>
        <row r="187">
          <cell r="O187" t="str">
            <v>SDGEGASTransmission Plant</v>
          </cell>
        </row>
        <row r="188">
          <cell r="O188" t="str">
            <v>SDGEGASTransmission Plant</v>
          </cell>
        </row>
        <row r="189">
          <cell r="O189" t="str">
            <v>SDGEGASTransmission Plant</v>
          </cell>
        </row>
        <row r="190">
          <cell r="O190" t="str">
            <v>SDGEGASTransmission Plant</v>
          </cell>
        </row>
        <row r="191">
          <cell r="O191" t="str">
            <v>SDGEGASTransmission Plant</v>
          </cell>
        </row>
        <row r="192">
          <cell r="O192" t="str">
            <v>SDGEGASDistribution Plant</v>
          </cell>
        </row>
        <row r="193">
          <cell r="O193" t="str">
            <v>SDGEGASDistribution Plant</v>
          </cell>
        </row>
        <row r="194">
          <cell r="O194" t="str">
            <v>SDGEGASDistribution Plant</v>
          </cell>
        </row>
        <row r="195">
          <cell r="O195" t="str">
            <v>SDGEGASDistribution Plant</v>
          </cell>
        </row>
        <row r="196">
          <cell r="O196" t="str">
            <v>SDGEGASDistribution Plant</v>
          </cell>
        </row>
        <row r="197">
          <cell r="O197" t="str">
            <v>SDGEGASDistribution Plant</v>
          </cell>
        </row>
        <row r="198">
          <cell r="O198" t="str">
            <v>SDGEGASDistribution Plant</v>
          </cell>
        </row>
        <row r="199">
          <cell r="O199" t="str">
            <v>SDGEGASDistribution Plant</v>
          </cell>
        </row>
        <row r="200">
          <cell r="O200" t="str">
            <v>SDGEGASDistribution Plant</v>
          </cell>
        </row>
        <row r="201">
          <cell r="O201" t="str">
            <v>SDGEGASDistribution Plant</v>
          </cell>
        </row>
        <row r="202">
          <cell r="O202" t="str">
            <v>SDGEGASDistribution Plant</v>
          </cell>
        </row>
        <row r="203">
          <cell r="O203" t="str">
            <v>SDGEGASDistribution Plant</v>
          </cell>
        </row>
        <row r="204">
          <cell r="O204" t="str">
            <v>SDGEGASGeneral Plant</v>
          </cell>
        </row>
        <row r="205">
          <cell r="O205" t="str">
            <v>SDGEGASGeneral Plant</v>
          </cell>
        </row>
        <row r="206">
          <cell r="O206" t="str">
            <v>SDGEGASGeneral Plant</v>
          </cell>
        </row>
        <row r="207">
          <cell r="O207" t="str">
            <v>SDGEGASGeneral Plant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ce Selection"/>
      <sheetName val="Data Lists"/>
      <sheetName val="Initialization"/>
      <sheetName val="Labor Input"/>
      <sheetName val="Non Labor Input"/>
      <sheetName val="Forecast Input Reporting"/>
      <sheetName val="Labor Input Advanced"/>
      <sheetName val="Non Labor Input Advanced"/>
      <sheetName val="{PL}PickLst"/>
    </sheetNames>
    <sheetDataSet>
      <sheetData sheetId="0">
        <row r="5">
          <cell r="B5" t="str">
            <v>Possible Servers</v>
          </cell>
          <cell r="D5">
            <v>13</v>
          </cell>
        </row>
        <row r="6">
          <cell r="D6">
            <v>0</v>
          </cell>
        </row>
        <row r="7">
          <cell r="D7">
            <v>0</v>
          </cell>
        </row>
        <row r="8">
          <cell r="D8">
            <v>1</v>
          </cell>
        </row>
        <row r="9">
          <cell r="D9">
            <v>1</v>
          </cell>
        </row>
        <row r="10">
          <cell r="D10">
            <v>1</v>
          </cell>
        </row>
        <row r="11">
          <cell r="D11">
            <v>1</v>
          </cell>
        </row>
        <row r="12">
          <cell r="D12">
            <v>1</v>
          </cell>
        </row>
        <row r="13">
          <cell r="D13">
            <v>1</v>
          </cell>
        </row>
        <row r="14">
          <cell r="D14">
            <v>1</v>
          </cell>
        </row>
        <row r="15">
          <cell r="D15">
            <v>1</v>
          </cell>
        </row>
        <row r="16">
          <cell r="D16">
            <v>1</v>
          </cell>
        </row>
        <row r="17">
          <cell r="D17">
            <v>1</v>
          </cell>
        </row>
        <row r="18">
          <cell r="D18">
            <v>1</v>
          </cell>
        </row>
        <row r="19">
          <cell r="D19">
            <v>1</v>
          </cell>
        </row>
        <row r="20">
          <cell r="D20">
            <v>1</v>
          </cell>
        </row>
      </sheetData>
      <sheetData sheetId="1">
        <row r="7">
          <cell r="B7">
            <v>18</v>
          </cell>
          <cell r="C7">
            <v>79</v>
          </cell>
          <cell r="D7">
            <v>2</v>
          </cell>
          <cell r="E7">
            <v>61</v>
          </cell>
          <cell r="F7">
            <v>11</v>
          </cell>
        </row>
        <row r="9">
          <cell r="B9" t="str">
            <v>2016</v>
          </cell>
          <cell r="D9" t="str">
            <v>Forecast</v>
          </cell>
          <cell r="F9" t="str">
            <v>April 2016 Outlook - Cloud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6"/>
  <sheetViews>
    <sheetView showGridLines="0" tabSelected="1" zoomScale="130" zoomScaleNormal="130" workbookViewId="0">
      <selection activeCell="K25" sqref="K25"/>
    </sheetView>
  </sheetViews>
  <sheetFormatPr defaultColWidth="10.1796875" defaultRowHeight="10.5" x14ac:dyDescent="0.25"/>
  <cols>
    <col min="1" max="1" width="16" style="4" customWidth="1"/>
    <col min="2" max="4" width="12" style="4" customWidth="1"/>
    <col min="5" max="5" width="12.26953125" style="4" customWidth="1"/>
    <col min="6" max="7" width="10.1796875" style="4"/>
    <col min="8" max="8" width="11.7265625" style="4" bestFit="1" customWidth="1"/>
    <col min="9" max="16" width="10.1796875" style="4"/>
    <col min="17" max="17" width="4.81640625" style="4" customWidth="1"/>
    <col min="18" max="18" width="6.453125" style="4" customWidth="1"/>
    <col min="19" max="19" width="6.54296875" style="4" customWidth="1"/>
    <col min="20" max="20" width="12" style="4" customWidth="1"/>
    <col min="21" max="21" width="11.54296875" style="4" customWidth="1"/>
    <col min="22" max="22" width="8.1796875" style="4" customWidth="1"/>
    <col min="23" max="23" width="9.7265625" style="4" customWidth="1"/>
    <col min="24" max="24" width="5.7265625" style="4" customWidth="1"/>
    <col min="25" max="25" width="12" style="4" customWidth="1"/>
    <col min="26" max="26" width="13.54296875" style="4" bestFit="1" customWidth="1"/>
    <col min="27" max="27" width="7.26953125" style="4" customWidth="1"/>
    <col min="28" max="29" width="9.1796875" style="4" customWidth="1"/>
    <col min="30" max="30" width="11.1796875" style="4" customWidth="1"/>
    <col min="31" max="31" width="10.1796875" style="4"/>
    <col min="32" max="32" width="3.1796875" style="4" customWidth="1"/>
    <col min="33" max="16384" width="10.1796875" style="4"/>
  </cols>
  <sheetData>
    <row r="1" spans="1:34" ht="20.5" x14ac:dyDescent="0.45">
      <c r="A1" s="1" t="s">
        <v>24</v>
      </c>
      <c r="B1" s="1"/>
      <c r="C1" s="1"/>
      <c r="D1" s="1"/>
      <c r="E1" s="2"/>
      <c r="F1" s="3"/>
    </row>
    <row r="2" spans="1:34" ht="10.5" customHeight="1" x14ac:dyDescent="0.3">
      <c r="A2" s="95" t="s">
        <v>25</v>
      </c>
      <c r="B2" s="5"/>
      <c r="C2" s="5"/>
      <c r="D2" s="5"/>
      <c r="E2" s="2"/>
      <c r="F2" s="3"/>
    </row>
    <row r="3" spans="1:34" ht="13" x14ac:dyDescent="0.3">
      <c r="A3" s="6" t="s">
        <v>7</v>
      </c>
      <c r="B3" s="7"/>
      <c r="C3" s="7"/>
      <c r="D3" s="7"/>
      <c r="E3" s="7"/>
      <c r="F3" s="7"/>
      <c r="G3" s="7"/>
      <c r="H3" s="7"/>
      <c r="I3" s="7"/>
      <c r="J3" s="7"/>
    </row>
    <row r="4" spans="1:34" x14ac:dyDescent="0.25">
      <c r="A4" s="8"/>
      <c r="B4" s="7"/>
      <c r="C4" s="9"/>
      <c r="D4" s="7"/>
      <c r="E4" s="7"/>
      <c r="F4" s="7"/>
      <c r="G4" s="7"/>
      <c r="H4" s="7"/>
      <c r="I4" s="7"/>
      <c r="J4" s="7"/>
    </row>
    <row r="5" spans="1:34" ht="13" x14ac:dyDescent="0.3">
      <c r="A5" s="26"/>
      <c r="B5" s="26"/>
      <c r="C5" s="26"/>
      <c r="D5" s="26"/>
      <c r="E5" s="27"/>
      <c r="F5" s="21"/>
      <c r="G5" s="22"/>
      <c r="H5" s="22"/>
      <c r="I5" s="22"/>
      <c r="J5" s="22"/>
      <c r="K5" s="22"/>
    </row>
    <row r="6" spans="1:34" ht="13" x14ac:dyDescent="0.3">
      <c r="A6" s="26"/>
      <c r="B6" s="26"/>
      <c r="C6" s="26"/>
      <c r="D6" s="26"/>
      <c r="E6" s="27"/>
      <c r="F6" s="22"/>
      <c r="G6" s="22"/>
      <c r="H6" s="22"/>
      <c r="I6" s="22"/>
      <c r="J6" s="22"/>
      <c r="K6" s="22"/>
    </row>
    <row r="7" spans="1:34" ht="13" x14ac:dyDescent="0.3">
      <c r="D7" s="65" t="s">
        <v>26</v>
      </c>
      <c r="E7" s="11"/>
      <c r="F7" s="22"/>
      <c r="G7" s="11"/>
      <c r="H7" s="11"/>
      <c r="I7" s="11"/>
      <c r="J7" s="11"/>
      <c r="K7" s="11"/>
      <c r="L7" s="11"/>
      <c r="M7" s="11"/>
      <c r="N7" s="11"/>
      <c r="O7" s="7"/>
      <c r="P7" s="7"/>
      <c r="Q7" s="7"/>
    </row>
    <row r="8" spans="1:34" s="59" customFormat="1" ht="13" x14ac:dyDescent="0.3">
      <c r="D8" s="65"/>
      <c r="E8" s="61"/>
      <c r="F8" s="62"/>
      <c r="G8" s="61"/>
      <c r="H8" s="61"/>
      <c r="I8" s="61"/>
      <c r="J8" s="61"/>
      <c r="K8" s="61"/>
      <c r="L8" s="61"/>
      <c r="M8" s="61"/>
      <c r="N8" s="61"/>
      <c r="O8" s="60"/>
      <c r="P8" s="60"/>
      <c r="Q8" s="60"/>
    </row>
    <row r="9" spans="1:34" ht="13" x14ac:dyDescent="0.3">
      <c r="D9" s="67" t="s">
        <v>10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28"/>
      <c r="P9" s="28"/>
      <c r="Q9" s="7"/>
      <c r="R9" s="29"/>
      <c r="S9" s="10"/>
      <c r="T9" s="10"/>
      <c r="U9" s="23"/>
      <c r="V9" s="10"/>
      <c r="W9" s="30"/>
      <c r="Y9" s="31"/>
      <c r="Z9" s="31"/>
      <c r="AA9" s="23"/>
      <c r="AB9" s="23"/>
      <c r="AC9" s="23"/>
      <c r="AD9" s="32"/>
      <c r="AE9" s="33"/>
      <c r="AG9" s="34"/>
      <c r="AH9" s="33"/>
    </row>
    <row r="10" spans="1:34" ht="13" x14ac:dyDescent="0.3">
      <c r="A10" s="41"/>
      <c r="B10" s="24"/>
      <c r="C10" s="24"/>
      <c r="D10" s="24"/>
      <c r="E10" s="12"/>
      <c r="F10" s="11"/>
      <c r="G10" s="12"/>
      <c r="H10" s="12"/>
      <c r="I10" s="12"/>
      <c r="J10" s="12"/>
      <c r="K10" s="12"/>
      <c r="L10" s="7"/>
      <c r="M10" s="35"/>
      <c r="N10" s="28"/>
      <c r="O10" s="28"/>
      <c r="P10" s="28"/>
      <c r="Q10" s="7"/>
      <c r="R10" s="29"/>
      <c r="S10" s="10"/>
      <c r="T10" s="10"/>
      <c r="U10" s="23"/>
      <c r="V10" s="10"/>
      <c r="W10" s="30"/>
      <c r="Y10" s="31"/>
      <c r="Z10" s="31"/>
      <c r="AA10" s="23"/>
      <c r="AB10" s="23"/>
      <c r="AC10" s="23"/>
      <c r="AD10" s="32"/>
      <c r="AE10" s="33"/>
      <c r="AG10" s="34"/>
      <c r="AH10" s="33"/>
    </row>
    <row r="11" spans="1:34" ht="13" x14ac:dyDescent="0.3">
      <c r="A11" s="11" t="s">
        <v>4</v>
      </c>
      <c r="B11" s="11" t="s">
        <v>4</v>
      </c>
      <c r="C11" s="11" t="s">
        <v>3</v>
      </c>
      <c r="D11" s="11" t="s">
        <v>3</v>
      </c>
      <c r="E11" s="12"/>
      <c r="F11" s="12"/>
      <c r="G11" s="12"/>
      <c r="H11" s="12"/>
      <c r="I11" s="12"/>
      <c r="J11" s="12"/>
      <c r="K11" s="12"/>
      <c r="L11" s="7"/>
      <c r="M11" s="35"/>
      <c r="N11" s="28"/>
      <c r="O11" s="28"/>
      <c r="P11" s="28"/>
      <c r="Q11" s="7"/>
      <c r="R11" s="29"/>
      <c r="S11" s="10"/>
      <c r="T11" s="10"/>
      <c r="U11" s="23"/>
      <c r="V11" s="10"/>
      <c r="W11" s="30"/>
      <c r="Y11" s="31"/>
      <c r="Z11" s="31"/>
      <c r="AA11" s="23"/>
      <c r="AB11" s="23"/>
      <c r="AC11" s="23"/>
      <c r="AD11" s="32"/>
      <c r="AE11" s="33"/>
      <c r="AG11" s="34"/>
      <c r="AH11" s="33"/>
    </row>
    <row r="12" spans="1:34" ht="13" x14ac:dyDescent="0.3">
      <c r="A12" s="13" t="s">
        <v>2</v>
      </c>
      <c r="B12" s="13" t="s">
        <v>1</v>
      </c>
      <c r="C12" s="13" t="s">
        <v>2</v>
      </c>
      <c r="D12" s="13" t="s">
        <v>1</v>
      </c>
      <c r="E12" s="22"/>
      <c r="F12" s="12"/>
      <c r="G12" s="22"/>
      <c r="H12" s="22"/>
      <c r="I12" s="22"/>
      <c r="J12" s="22"/>
      <c r="K12" s="22"/>
      <c r="L12" s="7"/>
      <c r="M12" s="35"/>
      <c r="N12" s="28"/>
      <c r="O12" s="28"/>
      <c r="P12" s="28"/>
      <c r="Q12" s="7"/>
      <c r="R12" s="29"/>
      <c r="S12" s="10"/>
      <c r="T12" s="10"/>
      <c r="U12" s="23"/>
      <c r="V12" s="10"/>
      <c r="W12" s="30"/>
      <c r="Y12" s="31"/>
      <c r="Z12" s="31"/>
      <c r="AA12" s="23"/>
      <c r="AB12" s="23"/>
      <c r="AC12" s="23"/>
      <c r="AD12" s="32"/>
      <c r="AE12" s="33"/>
      <c r="AG12" s="34"/>
      <c r="AH12" s="33"/>
    </row>
    <row r="13" spans="1:34" ht="13" x14ac:dyDescent="0.3">
      <c r="A13" s="14">
        <v>19000</v>
      </c>
      <c r="B13" s="14"/>
      <c r="C13" s="14"/>
      <c r="D13" s="14"/>
      <c r="E13" s="22" t="s">
        <v>15</v>
      </c>
      <c r="F13" s="22"/>
      <c r="G13" s="22"/>
      <c r="H13" s="22"/>
      <c r="I13" s="22"/>
      <c r="J13" s="22"/>
      <c r="K13" s="22"/>
      <c r="L13" s="7"/>
      <c r="M13" s="35"/>
      <c r="N13" s="28"/>
      <c r="O13" s="28"/>
      <c r="P13" s="28"/>
      <c r="Q13" s="7"/>
      <c r="R13" s="29"/>
      <c r="S13" s="10"/>
      <c r="T13" s="10"/>
      <c r="U13" s="23"/>
      <c r="V13" s="10"/>
      <c r="W13" s="30"/>
      <c r="Y13" s="31"/>
      <c r="Z13" s="31"/>
      <c r="AA13" s="23"/>
      <c r="AB13" s="23"/>
      <c r="AC13" s="23"/>
      <c r="AD13" s="32"/>
      <c r="AE13" s="33"/>
      <c r="AG13" s="34"/>
      <c r="AH13" s="33"/>
    </row>
    <row r="14" spans="1:34" ht="13" x14ac:dyDescent="0.3">
      <c r="A14" s="14"/>
      <c r="B14" s="14">
        <v>5000</v>
      </c>
      <c r="C14" s="14"/>
      <c r="D14" s="14"/>
      <c r="E14" s="22" t="s">
        <v>16</v>
      </c>
      <c r="F14" s="22"/>
      <c r="G14" s="22"/>
      <c r="H14" s="22"/>
      <c r="I14" s="22"/>
      <c r="J14" s="22"/>
      <c r="K14" s="22"/>
      <c r="L14" s="7"/>
      <c r="M14" s="35"/>
      <c r="N14" s="28"/>
      <c r="O14" s="28"/>
      <c r="P14" s="28"/>
      <c r="Q14" s="7"/>
      <c r="R14" s="29"/>
      <c r="S14" s="10"/>
      <c r="T14" s="10"/>
      <c r="U14" s="23"/>
      <c r="V14" s="10"/>
      <c r="W14" s="30"/>
      <c r="Y14" s="31"/>
      <c r="Z14" s="31"/>
      <c r="AA14" s="23"/>
      <c r="AB14" s="23"/>
      <c r="AC14" s="23"/>
      <c r="AD14" s="32"/>
      <c r="AE14" s="33"/>
      <c r="AG14" s="34"/>
      <c r="AH14" s="33"/>
    </row>
    <row r="15" spans="1:34" ht="13" x14ac:dyDescent="0.3">
      <c r="A15" s="14">
        <v>100</v>
      </c>
      <c r="B15" s="14"/>
      <c r="C15" s="14"/>
      <c r="D15" s="14"/>
      <c r="E15" s="22" t="s">
        <v>12</v>
      </c>
      <c r="F15" s="22"/>
      <c r="G15" s="22"/>
      <c r="H15" s="22"/>
      <c r="I15" s="22"/>
      <c r="J15" s="22"/>
      <c r="K15" s="22"/>
      <c r="L15" s="7"/>
      <c r="M15" s="35"/>
      <c r="N15" s="28"/>
      <c r="O15" s="28"/>
      <c r="P15" s="28"/>
      <c r="Q15" s="7"/>
      <c r="R15" s="29"/>
      <c r="S15" s="10"/>
      <c r="T15" s="10"/>
      <c r="U15" s="23"/>
      <c r="V15" s="10"/>
      <c r="W15" s="30"/>
      <c r="Y15" s="31"/>
      <c r="Z15" s="31"/>
      <c r="AA15" s="23"/>
      <c r="AB15" s="23"/>
      <c r="AC15" s="23"/>
      <c r="AD15" s="32"/>
      <c r="AE15" s="33"/>
      <c r="AG15" s="34"/>
      <c r="AH15" s="33"/>
    </row>
    <row r="16" spans="1:34" ht="13" x14ac:dyDescent="0.3">
      <c r="A16" s="14"/>
      <c r="B16" s="14">
        <v>2000</v>
      </c>
      <c r="C16" s="14"/>
      <c r="D16" s="14"/>
      <c r="E16" s="22" t="s">
        <v>21</v>
      </c>
      <c r="F16" s="22"/>
      <c r="G16" s="22"/>
      <c r="H16" s="22"/>
      <c r="I16" s="22"/>
      <c r="J16" s="22"/>
      <c r="K16" s="22"/>
      <c r="L16" s="7"/>
      <c r="M16" s="35"/>
      <c r="N16" s="28"/>
      <c r="O16" s="28"/>
      <c r="P16" s="28"/>
      <c r="Q16" s="7"/>
      <c r="R16" s="29"/>
      <c r="S16" s="10"/>
      <c r="T16" s="10"/>
      <c r="U16" s="23"/>
      <c r="V16" s="10"/>
      <c r="W16" s="30"/>
      <c r="Y16" s="31"/>
      <c r="Z16" s="31"/>
      <c r="AA16" s="23"/>
      <c r="AB16" s="23"/>
      <c r="AC16" s="23"/>
      <c r="AD16" s="32"/>
      <c r="AE16" s="33"/>
      <c r="AG16" s="34"/>
      <c r="AH16" s="33"/>
    </row>
    <row r="17" spans="1:34" ht="13" x14ac:dyDescent="0.3">
      <c r="A17" s="14"/>
      <c r="B17" s="14">
        <f>150*175</f>
        <v>26250</v>
      </c>
      <c r="C17" s="14"/>
      <c r="D17" s="14"/>
      <c r="E17" s="22" t="s">
        <v>17</v>
      </c>
      <c r="F17" s="22"/>
      <c r="G17" s="22"/>
      <c r="H17" s="22"/>
      <c r="I17" s="22"/>
      <c r="J17" s="22"/>
      <c r="K17" s="22"/>
      <c r="L17" s="22"/>
      <c r="M17" s="35"/>
      <c r="N17" s="28"/>
      <c r="O17" s="28"/>
      <c r="P17" s="28"/>
      <c r="Q17" s="7"/>
      <c r="R17" s="29"/>
      <c r="S17" s="10"/>
      <c r="T17" s="10"/>
      <c r="U17" s="23"/>
      <c r="V17" s="10"/>
      <c r="W17" s="30"/>
      <c r="Y17" s="31"/>
      <c r="Z17" s="31"/>
      <c r="AA17" s="23"/>
      <c r="AB17" s="23"/>
      <c r="AC17" s="23"/>
      <c r="AD17" s="32"/>
      <c r="AE17" s="33"/>
      <c r="AG17" s="34"/>
      <c r="AH17" s="33"/>
    </row>
    <row r="18" spans="1:34" ht="13" x14ac:dyDescent="0.3">
      <c r="A18" s="14"/>
      <c r="B18" s="14">
        <f>300*150</f>
        <v>45000</v>
      </c>
      <c r="C18" s="14"/>
      <c r="D18" s="14"/>
      <c r="E18" s="22" t="s">
        <v>18</v>
      </c>
      <c r="F18" s="22"/>
      <c r="G18" s="22"/>
      <c r="H18" s="22"/>
      <c r="I18" s="22"/>
      <c r="J18" s="22"/>
      <c r="K18" s="22"/>
      <c r="L18" s="22"/>
      <c r="M18" s="35"/>
      <c r="N18" s="28"/>
      <c r="O18" s="28"/>
      <c r="P18" s="28"/>
      <c r="Q18" s="7"/>
      <c r="R18" s="29"/>
      <c r="S18" s="10"/>
      <c r="T18" s="10"/>
      <c r="U18" s="23"/>
      <c r="V18" s="10"/>
      <c r="W18" s="30"/>
      <c r="Y18" s="31"/>
      <c r="Z18" s="31"/>
      <c r="AA18" s="23"/>
      <c r="AB18" s="23"/>
      <c r="AC18" s="23"/>
      <c r="AD18" s="32"/>
      <c r="AE18" s="33"/>
      <c r="AG18" s="34"/>
      <c r="AH18" s="33"/>
    </row>
    <row r="19" spans="1:34" ht="13.5" thickBot="1" x14ac:dyDescent="0.35">
      <c r="A19" s="36"/>
      <c r="B19" s="36">
        <f>450*25</f>
        <v>11250</v>
      </c>
      <c r="C19" s="16"/>
      <c r="D19" s="16"/>
      <c r="E19" s="37" t="s">
        <v>19</v>
      </c>
      <c r="F19" s="22"/>
      <c r="G19" s="22"/>
      <c r="H19" s="22"/>
      <c r="I19" s="22"/>
      <c r="J19" s="22"/>
      <c r="K19" s="22"/>
      <c r="L19" s="37"/>
      <c r="M19" s="35"/>
      <c r="N19" s="28"/>
      <c r="O19" s="28"/>
      <c r="P19" s="28"/>
      <c r="Q19" s="7"/>
      <c r="R19" s="29"/>
      <c r="S19" s="10"/>
      <c r="T19" s="10"/>
      <c r="U19" s="23"/>
      <c r="V19" s="10"/>
      <c r="W19" s="30"/>
      <c r="Y19" s="31"/>
      <c r="Z19" s="31"/>
      <c r="AA19" s="23"/>
      <c r="AB19" s="23"/>
      <c r="AC19" s="23"/>
      <c r="AD19" s="32"/>
      <c r="AE19" s="33"/>
      <c r="AG19" s="34"/>
      <c r="AH19" s="33"/>
    </row>
    <row r="20" spans="1:34" ht="13" x14ac:dyDescent="0.3">
      <c r="A20" s="38">
        <f>SUM(A13:A19)</f>
        <v>19100</v>
      </c>
      <c r="B20" s="38">
        <f>SUM(B13:B19)</f>
        <v>89500</v>
      </c>
      <c r="C20" s="38">
        <f>SUM(C13:C19)</f>
        <v>0</v>
      </c>
      <c r="D20" s="38">
        <f>SUM(D13:D19)</f>
        <v>0</v>
      </c>
      <c r="E20" s="37" t="s">
        <v>6</v>
      </c>
      <c r="F20" s="22"/>
      <c r="G20" s="22"/>
      <c r="H20" s="22"/>
      <c r="I20" s="22"/>
      <c r="J20" s="22"/>
      <c r="K20" s="22"/>
      <c r="L20" s="7"/>
      <c r="M20" s="35"/>
      <c r="N20" s="28"/>
      <c r="O20" s="28"/>
      <c r="P20" s="28"/>
      <c r="Q20" s="7"/>
      <c r="R20" s="29"/>
      <c r="S20" s="10"/>
      <c r="T20" s="10"/>
      <c r="U20" s="23"/>
      <c r="V20" s="10"/>
      <c r="W20" s="30"/>
      <c r="Y20" s="31"/>
      <c r="Z20" s="31"/>
      <c r="AA20" s="23"/>
      <c r="AB20" s="23"/>
      <c r="AC20" s="23"/>
      <c r="AD20" s="32"/>
      <c r="AE20" s="33"/>
      <c r="AG20" s="34"/>
      <c r="AH20" s="33"/>
    </row>
    <row r="21" spans="1:34" ht="13" x14ac:dyDescent="0.3">
      <c r="A21" s="38">
        <f>+A20*0.08</f>
        <v>1528</v>
      </c>
      <c r="B21" s="38"/>
      <c r="C21" s="38">
        <f>+C20*0.08</f>
        <v>0</v>
      </c>
      <c r="D21" s="17"/>
      <c r="E21" s="6" t="s">
        <v>5</v>
      </c>
      <c r="F21" s="22"/>
      <c r="G21" s="22"/>
      <c r="H21" s="22"/>
      <c r="I21" s="22"/>
      <c r="J21" s="22"/>
      <c r="K21" s="22"/>
      <c r="L21" s="7"/>
      <c r="M21" s="35"/>
      <c r="N21" s="28"/>
      <c r="O21" s="28"/>
      <c r="P21" s="28"/>
      <c r="Q21" s="7"/>
      <c r="R21" s="29"/>
      <c r="S21" s="10"/>
      <c r="T21" s="10"/>
      <c r="U21" s="23"/>
      <c r="V21" s="10"/>
      <c r="W21" s="30"/>
      <c r="Y21" s="31"/>
      <c r="Z21" s="31"/>
      <c r="AA21" s="23"/>
      <c r="AB21" s="23"/>
      <c r="AC21" s="23"/>
      <c r="AD21" s="32"/>
      <c r="AE21" s="33"/>
      <c r="AG21" s="34"/>
      <c r="AH21" s="33"/>
    </row>
    <row r="22" spans="1:34" ht="13" x14ac:dyDescent="0.3">
      <c r="A22" s="38"/>
      <c r="B22" s="38">
        <f>(B14+B16+B17+B18+B19)*0.15</f>
        <v>13425</v>
      </c>
      <c r="C22" s="38"/>
      <c r="D22" s="17"/>
      <c r="E22" s="18" t="s">
        <v>14</v>
      </c>
      <c r="F22" s="22"/>
      <c r="G22" s="22"/>
      <c r="H22" s="22"/>
      <c r="I22" s="22"/>
      <c r="J22" s="22"/>
      <c r="K22" s="22"/>
      <c r="L22" s="7"/>
      <c r="M22" s="35"/>
      <c r="N22" s="28"/>
      <c r="O22" s="28"/>
      <c r="P22" s="28"/>
      <c r="Q22" s="7"/>
      <c r="R22" s="29"/>
      <c r="S22" s="10"/>
      <c r="T22" s="10"/>
      <c r="U22" s="23"/>
      <c r="V22" s="10"/>
      <c r="W22" s="30"/>
      <c r="Y22" s="31"/>
      <c r="Z22" s="31"/>
      <c r="AA22" s="23"/>
      <c r="AB22" s="23"/>
      <c r="AC22" s="23"/>
      <c r="AD22" s="32"/>
      <c r="AE22" s="33"/>
      <c r="AG22" s="34"/>
      <c r="AH22" s="33"/>
    </row>
    <row r="23" spans="1:34" ht="13.5" thickBot="1" x14ac:dyDescent="0.35">
      <c r="A23" s="36">
        <f>+A20*0.15</f>
        <v>2865</v>
      </c>
      <c r="B23" s="36">
        <f>+B20*0.15</f>
        <v>13425</v>
      </c>
      <c r="C23" s="16"/>
      <c r="D23" s="16"/>
      <c r="E23" s="6" t="s">
        <v>13</v>
      </c>
      <c r="F23" s="22"/>
      <c r="G23" s="22"/>
      <c r="H23" s="22"/>
      <c r="I23" s="22"/>
      <c r="J23" s="22"/>
      <c r="K23" s="22"/>
      <c r="L23" s="7"/>
      <c r="M23" s="35"/>
      <c r="N23" s="28"/>
      <c r="O23" s="28"/>
      <c r="P23" s="28"/>
      <c r="Q23" s="7"/>
      <c r="R23" s="29"/>
      <c r="S23" s="10"/>
      <c r="T23" s="10"/>
      <c r="U23" s="23"/>
      <c r="V23" s="10"/>
      <c r="W23" s="30"/>
      <c r="Y23" s="31"/>
      <c r="Z23" s="31"/>
      <c r="AA23" s="23"/>
      <c r="AB23" s="23"/>
      <c r="AC23" s="23"/>
      <c r="AD23" s="32"/>
      <c r="AE23" s="33"/>
      <c r="AG23" s="34"/>
      <c r="AH23" s="33"/>
    </row>
    <row r="24" spans="1:34" ht="13" x14ac:dyDescent="0.3">
      <c r="A24" s="38">
        <f>SUM(A20:A23)</f>
        <v>23493</v>
      </c>
      <c r="B24" s="38">
        <f>SUM(B20:B23)</f>
        <v>116350</v>
      </c>
      <c r="C24" s="38">
        <f>SUM(C20:C23)</f>
        <v>0</v>
      </c>
      <c r="D24" s="38">
        <f>SUM(D20:D23)</f>
        <v>0</v>
      </c>
      <c r="E24" s="6" t="s">
        <v>0</v>
      </c>
      <c r="F24" s="22"/>
      <c r="G24" s="19"/>
      <c r="H24" s="20"/>
      <c r="I24" s="22"/>
      <c r="J24" s="22"/>
      <c r="K24" s="22"/>
      <c r="L24" s="7"/>
      <c r="M24" s="35"/>
      <c r="N24" s="28"/>
      <c r="O24" s="28"/>
      <c r="P24" s="28"/>
      <c r="Q24" s="7"/>
      <c r="R24" s="29"/>
      <c r="S24" s="10"/>
      <c r="T24" s="10"/>
      <c r="U24" s="23"/>
      <c r="V24" s="10"/>
      <c r="W24" s="30"/>
      <c r="Y24" s="31"/>
      <c r="Z24" s="31"/>
      <c r="AA24" s="23"/>
      <c r="AB24" s="23"/>
      <c r="AC24" s="23"/>
      <c r="AD24" s="32"/>
      <c r="AE24" s="33"/>
      <c r="AG24" s="34"/>
      <c r="AH24" s="33"/>
    </row>
    <row r="25" spans="1:34" ht="13" x14ac:dyDescent="0.3">
      <c r="A25" s="38"/>
      <c r="B25" s="38"/>
      <c r="C25" s="38"/>
      <c r="D25" s="38"/>
      <c r="E25" s="6"/>
      <c r="F25" s="21"/>
      <c r="G25" s="22"/>
      <c r="H25" s="22"/>
      <c r="I25" s="22"/>
      <c r="J25" s="22"/>
      <c r="K25" s="22"/>
      <c r="L25" s="7"/>
      <c r="M25" s="35"/>
      <c r="N25" s="28"/>
      <c r="O25" s="28"/>
      <c r="P25" s="28"/>
      <c r="Q25" s="7"/>
      <c r="R25" s="29"/>
      <c r="S25" s="10"/>
      <c r="T25" s="10"/>
      <c r="U25" s="23"/>
      <c r="V25" s="10"/>
      <c r="W25" s="30"/>
      <c r="Y25" s="31"/>
      <c r="Z25" s="31"/>
      <c r="AA25" s="23"/>
      <c r="AB25" s="23"/>
      <c r="AC25" s="23"/>
      <c r="AD25" s="32"/>
      <c r="AE25" s="33"/>
      <c r="AG25" s="34"/>
      <c r="AH25" s="33"/>
    </row>
    <row r="26" spans="1:34" ht="13" x14ac:dyDescent="0.3">
      <c r="A26" s="38"/>
      <c r="B26" s="38"/>
      <c r="C26" s="17"/>
      <c r="D26" s="17"/>
      <c r="E26" s="6"/>
      <c r="F26" s="22"/>
      <c r="G26" s="22"/>
      <c r="H26" s="22"/>
      <c r="I26" s="22"/>
      <c r="J26" s="22"/>
      <c r="K26" s="22"/>
      <c r="L26" s="7"/>
      <c r="M26" s="35"/>
      <c r="N26" s="28"/>
      <c r="O26" s="28"/>
      <c r="P26" s="28"/>
      <c r="Q26" s="7"/>
      <c r="R26" s="29"/>
      <c r="S26" s="10"/>
      <c r="T26" s="10"/>
      <c r="U26" s="23"/>
      <c r="V26" s="10"/>
      <c r="W26" s="30"/>
      <c r="Y26" s="31"/>
      <c r="Z26" s="31"/>
      <c r="AA26" s="23"/>
      <c r="AB26" s="23"/>
      <c r="AC26" s="23"/>
      <c r="AD26" s="32"/>
      <c r="AE26" s="33"/>
      <c r="AG26" s="34"/>
      <c r="AH26" s="33"/>
    </row>
    <row r="27" spans="1:34" ht="13" x14ac:dyDescent="0.3">
      <c r="D27" s="96" t="s">
        <v>26</v>
      </c>
      <c r="E27" s="38"/>
      <c r="F27" s="22"/>
      <c r="G27" s="38"/>
      <c r="H27" s="38"/>
      <c r="I27" s="38"/>
      <c r="J27" s="38"/>
      <c r="K27" s="38"/>
      <c r="L27" s="38"/>
      <c r="M27" s="38"/>
      <c r="N27" s="38"/>
      <c r="O27" s="28"/>
      <c r="P27" s="28"/>
      <c r="Q27" s="7"/>
      <c r="R27" s="29"/>
      <c r="S27" s="10"/>
      <c r="T27" s="10"/>
      <c r="U27" s="23"/>
      <c r="V27" s="10"/>
      <c r="W27" s="30"/>
      <c r="Y27" s="31"/>
      <c r="Z27" s="31"/>
      <c r="AA27" s="23"/>
      <c r="AB27" s="23"/>
      <c r="AC27" s="23"/>
      <c r="AD27" s="32"/>
      <c r="AE27" s="33"/>
      <c r="AG27" s="34"/>
      <c r="AH27" s="33"/>
    </row>
    <row r="28" spans="1:34" s="63" customFormat="1" ht="13" x14ac:dyDescent="0.3">
      <c r="D28" s="80"/>
      <c r="E28" s="77"/>
      <c r="F28" s="68"/>
      <c r="G28" s="77"/>
      <c r="H28" s="77"/>
      <c r="I28" s="77"/>
      <c r="J28" s="77"/>
      <c r="K28" s="99"/>
      <c r="L28" s="99"/>
      <c r="M28" s="97"/>
      <c r="N28" s="97"/>
      <c r="O28" s="48"/>
      <c r="P28" s="70"/>
      <c r="Q28" s="64"/>
      <c r="R28" s="71"/>
      <c r="S28" s="66"/>
      <c r="T28" s="66"/>
      <c r="U28" s="69"/>
      <c r="V28" s="66"/>
      <c r="W28" s="72"/>
      <c r="Y28" s="73"/>
      <c r="Z28" s="73"/>
      <c r="AA28" s="69"/>
      <c r="AB28" s="69"/>
      <c r="AC28" s="69"/>
      <c r="AD28" s="74"/>
      <c r="AE28" s="75"/>
      <c r="AG28" s="76"/>
      <c r="AH28" s="75"/>
    </row>
    <row r="29" spans="1:34" ht="13" x14ac:dyDescent="0.3">
      <c r="D29" s="82" t="s">
        <v>9</v>
      </c>
      <c r="E29" s="11"/>
      <c r="F29" s="38"/>
      <c r="G29" s="11"/>
      <c r="H29" s="11"/>
      <c r="I29" s="11"/>
      <c r="J29" s="11"/>
      <c r="K29" s="99"/>
      <c r="L29" s="99"/>
      <c r="M29" s="97"/>
      <c r="N29" s="97"/>
      <c r="O29" s="48"/>
      <c r="P29" s="28"/>
      <c r="Q29" s="7"/>
      <c r="R29" s="29"/>
      <c r="S29" s="10"/>
      <c r="T29" s="10"/>
      <c r="U29" s="23"/>
      <c r="V29" s="10"/>
      <c r="W29" s="30"/>
      <c r="Y29" s="31"/>
      <c r="Z29" s="31"/>
      <c r="AA29" s="23"/>
      <c r="AB29" s="23"/>
      <c r="AC29" s="23"/>
      <c r="AD29" s="32"/>
      <c r="AE29" s="33"/>
      <c r="AG29" s="34"/>
      <c r="AH29" s="33"/>
    </row>
    <row r="30" spans="1:34" ht="13" x14ac:dyDescent="0.3">
      <c r="A30" s="42"/>
      <c r="B30" s="11"/>
      <c r="C30" s="11"/>
      <c r="D30" s="11"/>
      <c r="E30" s="11"/>
      <c r="F30" s="11"/>
      <c r="G30" s="11"/>
      <c r="H30" s="11"/>
      <c r="I30" s="11"/>
      <c r="J30" s="11"/>
      <c r="K30" s="99"/>
      <c r="L30" s="99"/>
      <c r="M30" s="97"/>
      <c r="N30" s="97"/>
      <c r="O30" s="48"/>
      <c r="P30" s="28"/>
      <c r="Q30" s="7"/>
      <c r="R30" s="29"/>
      <c r="S30" s="10"/>
      <c r="T30" s="10"/>
      <c r="U30" s="23"/>
      <c r="V30" s="10"/>
      <c r="W30" s="30"/>
      <c r="Y30" s="31"/>
      <c r="Z30" s="31"/>
      <c r="AA30" s="23"/>
      <c r="AB30" s="23"/>
      <c r="AC30" s="23"/>
      <c r="AD30" s="32"/>
      <c r="AE30" s="33"/>
      <c r="AG30" s="34"/>
      <c r="AH30" s="33"/>
    </row>
    <row r="31" spans="1:34" ht="13" x14ac:dyDescent="0.3">
      <c r="A31" s="11" t="s">
        <v>4</v>
      </c>
      <c r="B31" s="11" t="s">
        <v>4</v>
      </c>
      <c r="C31" s="11" t="s">
        <v>3</v>
      </c>
      <c r="D31" s="11" t="s">
        <v>3</v>
      </c>
      <c r="E31" s="12"/>
      <c r="F31" s="11"/>
      <c r="G31" s="22"/>
      <c r="H31" s="22"/>
      <c r="I31" s="22"/>
      <c r="J31" s="22"/>
      <c r="K31" s="22"/>
      <c r="L31" s="7"/>
      <c r="M31" s="35"/>
      <c r="N31" s="28"/>
      <c r="O31" s="28"/>
      <c r="P31" s="28"/>
      <c r="Q31" s="7"/>
      <c r="R31" s="29"/>
      <c r="S31" s="10"/>
      <c r="T31" s="10"/>
      <c r="U31" s="23"/>
      <c r="V31" s="10"/>
      <c r="W31" s="30"/>
      <c r="Y31" s="31"/>
      <c r="Z31" s="31"/>
      <c r="AA31" s="23"/>
      <c r="AB31" s="23"/>
      <c r="AC31" s="23"/>
      <c r="AD31" s="32"/>
      <c r="AE31" s="33"/>
      <c r="AG31" s="34"/>
      <c r="AH31" s="33"/>
    </row>
    <row r="32" spans="1:34" ht="13" x14ac:dyDescent="0.3">
      <c r="A32" s="13" t="s">
        <v>2</v>
      </c>
      <c r="B32" s="13" t="s">
        <v>1</v>
      </c>
      <c r="C32" s="13" t="s">
        <v>2</v>
      </c>
      <c r="D32" s="13" t="s">
        <v>1</v>
      </c>
      <c r="E32" s="22"/>
      <c r="F32" s="22"/>
      <c r="G32" s="22"/>
      <c r="H32" s="22"/>
      <c r="I32" s="22"/>
      <c r="J32" s="22"/>
      <c r="K32" s="22"/>
      <c r="L32" s="7"/>
      <c r="M32" s="35"/>
      <c r="N32" s="28"/>
      <c r="O32" s="28"/>
      <c r="P32" s="28"/>
      <c r="Q32" s="7"/>
      <c r="R32" s="29"/>
      <c r="S32" s="10"/>
      <c r="T32" s="10"/>
      <c r="U32" s="23"/>
      <c r="V32" s="10"/>
      <c r="W32" s="30"/>
      <c r="Y32" s="31"/>
      <c r="Z32" s="31"/>
      <c r="AA32" s="23"/>
      <c r="AB32" s="23"/>
      <c r="AC32" s="23"/>
      <c r="AD32" s="32"/>
      <c r="AE32" s="33"/>
      <c r="AG32" s="34"/>
      <c r="AH32" s="33"/>
    </row>
    <row r="33" spans="1:34" ht="13" x14ac:dyDescent="0.3">
      <c r="A33" s="38">
        <v>7500</v>
      </c>
      <c r="B33" s="38">
        <v>6000</v>
      </c>
      <c r="C33" s="17">
        <v>450</v>
      </c>
      <c r="D33" s="17">
        <v>600</v>
      </c>
      <c r="E33" s="15" t="s">
        <v>22</v>
      </c>
      <c r="F33" s="12"/>
      <c r="G33" s="12"/>
      <c r="H33" s="12"/>
      <c r="I33" s="12"/>
      <c r="J33" s="12"/>
      <c r="K33" s="12"/>
      <c r="L33" s="10"/>
      <c r="M33" s="23"/>
      <c r="N33" s="28"/>
      <c r="O33" s="28"/>
      <c r="P33" s="28"/>
      <c r="Q33" s="7"/>
      <c r="R33" s="29"/>
      <c r="S33" s="10"/>
      <c r="T33" s="10"/>
      <c r="U33" s="23"/>
      <c r="V33" s="10"/>
      <c r="W33" s="30"/>
      <c r="Y33" s="31"/>
      <c r="Z33" s="31"/>
      <c r="AA33" s="23"/>
      <c r="AB33" s="23"/>
      <c r="AC33" s="23"/>
      <c r="AD33" s="32"/>
      <c r="AE33" s="33"/>
      <c r="AG33" s="34"/>
      <c r="AH33" s="33"/>
    </row>
    <row r="34" spans="1:34" s="44" customFormat="1" ht="13" x14ac:dyDescent="0.3">
      <c r="A34" s="58"/>
      <c r="B34" s="58">
        <v>23000</v>
      </c>
      <c r="C34" s="49"/>
      <c r="D34" s="49"/>
      <c r="E34" s="48" t="s">
        <v>23</v>
      </c>
      <c r="F34" s="47"/>
      <c r="G34" s="47"/>
      <c r="H34" s="47"/>
      <c r="I34" s="47"/>
      <c r="J34" s="47"/>
      <c r="K34" s="47"/>
      <c r="L34" s="46"/>
      <c r="M34" s="50"/>
      <c r="N34" s="51"/>
      <c r="O34" s="51"/>
      <c r="P34" s="51"/>
      <c r="Q34" s="45"/>
      <c r="R34" s="52"/>
      <c r="S34" s="46"/>
      <c r="T34" s="46"/>
      <c r="U34" s="50"/>
      <c r="V34" s="46"/>
      <c r="W34" s="53"/>
      <c r="Y34" s="54"/>
      <c r="Z34" s="54"/>
      <c r="AA34" s="50"/>
      <c r="AB34" s="50"/>
      <c r="AC34" s="50"/>
      <c r="AD34" s="55"/>
      <c r="AE34" s="56"/>
      <c r="AG34" s="57"/>
      <c r="AH34" s="56"/>
    </row>
    <row r="35" spans="1:34" ht="13.5" thickBot="1" x14ac:dyDescent="0.35">
      <c r="A35" s="36"/>
      <c r="B35" s="36"/>
      <c r="C35" s="16"/>
      <c r="D35" s="16"/>
      <c r="E35" s="15"/>
      <c r="F35" s="12"/>
      <c r="G35" s="12"/>
      <c r="H35" s="12"/>
      <c r="I35" s="12"/>
      <c r="J35" s="12"/>
      <c r="K35" s="12"/>
      <c r="L35" s="10"/>
      <c r="M35" s="23"/>
      <c r="N35" s="28"/>
      <c r="O35" s="28"/>
      <c r="P35" s="28"/>
      <c r="Q35" s="7"/>
      <c r="R35" s="29"/>
      <c r="S35" s="10"/>
      <c r="T35" s="10"/>
      <c r="U35" s="23"/>
      <c r="V35" s="10"/>
      <c r="W35" s="30"/>
      <c r="Y35" s="31"/>
      <c r="Z35" s="31"/>
      <c r="AA35" s="23"/>
      <c r="AB35" s="23"/>
      <c r="AC35" s="23"/>
      <c r="AD35" s="32"/>
      <c r="AE35" s="33"/>
      <c r="AG35" s="34"/>
      <c r="AH35" s="33"/>
    </row>
    <row r="36" spans="1:34" ht="13" x14ac:dyDescent="0.3">
      <c r="A36" s="38">
        <f>SUM(A33:A35)</f>
        <v>7500</v>
      </c>
      <c r="B36" s="38">
        <f>SUM(B33:B35)</f>
        <v>29000</v>
      </c>
      <c r="C36" s="38">
        <f>SUM(C33:C35)</f>
        <v>450</v>
      </c>
      <c r="D36" s="38">
        <f>SUM(D33:D35)</f>
        <v>600</v>
      </c>
      <c r="E36" s="15" t="s">
        <v>6</v>
      </c>
      <c r="F36" s="12"/>
      <c r="G36" s="12"/>
      <c r="H36" s="12"/>
      <c r="I36" s="12"/>
      <c r="J36" s="12"/>
      <c r="K36" s="12"/>
      <c r="L36" s="10"/>
      <c r="M36" s="23"/>
      <c r="N36" s="28"/>
      <c r="O36" s="28"/>
      <c r="P36" s="28"/>
      <c r="Q36" s="7"/>
      <c r="R36" s="29"/>
      <c r="S36" s="10"/>
      <c r="T36" s="10"/>
      <c r="U36" s="23"/>
      <c r="V36" s="10"/>
      <c r="W36" s="30"/>
      <c r="Y36" s="31"/>
      <c r="Z36" s="31"/>
      <c r="AA36" s="23"/>
      <c r="AB36" s="23"/>
      <c r="AC36" s="23"/>
      <c r="AD36" s="32"/>
      <c r="AE36" s="33"/>
      <c r="AG36" s="34"/>
      <c r="AH36" s="33"/>
    </row>
    <row r="37" spans="1:34" ht="13" x14ac:dyDescent="0.3">
      <c r="A37" s="38">
        <f>+A36*0.08</f>
        <v>600</v>
      </c>
      <c r="B37" s="38"/>
      <c r="C37" s="38">
        <f>+C36*0.08</f>
        <v>36</v>
      </c>
      <c r="D37" s="17"/>
      <c r="E37" s="6" t="s">
        <v>5</v>
      </c>
      <c r="F37" s="22"/>
      <c r="G37" s="22"/>
      <c r="H37" s="22"/>
      <c r="I37" s="22"/>
      <c r="J37" s="22"/>
      <c r="K37" s="22"/>
      <c r="L37" s="7"/>
      <c r="M37" s="35"/>
      <c r="N37" s="28"/>
      <c r="O37" s="28"/>
      <c r="P37" s="28"/>
      <c r="Q37" s="7"/>
      <c r="R37" s="29"/>
      <c r="S37" s="10"/>
      <c r="T37" s="10"/>
      <c r="U37" s="23"/>
      <c r="V37" s="10"/>
      <c r="W37" s="30"/>
      <c r="Y37" s="31"/>
      <c r="Z37" s="31"/>
      <c r="AA37" s="23"/>
      <c r="AB37" s="23"/>
      <c r="AC37" s="23"/>
      <c r="AD37" s="32"/>
      <c r="AE37" s="33"/>
      <c r="AG37" s="34"/>
      <c r="AH37" s="33"/>
    </row>
    <row r="38" spans="1:34" ht="13" x14ac:dyDescent="0.3">
      <c r="A38" s="38"/>
      <c r="B38" s="38">
        <f>(B34+B35)*0.15</f>
        <v>3450</v>
      </c>
      <c r="C38" s="38"/>
      <c r="D38" s="17"/>
      <c r="E38" s="18" t="s">
        <v>14</v>
      </c>
      <c r="F38" s="22"/>
      <c r="G38" s="22"/>
      <c r="H38" s="22"/>
      <c r="I38" s="22"/>
      <c r="J38" s="22"/>
      <c r="K38" s="22"/>
      <c r="L38" s="7"/>
      <c r="M38" s="35"/>
      <c r="N38" s="28"/>
      <c r="O38" s="28"/>
      <c r="P38" s="28"/>
      <c r="Q38" s="7"/>
      <c r="R38" s="29"/>
      <c r="S38" s="10"/>
      <c r="T38" s="10"/>
      <c r="U38" s="23"/>
      <c r="V38" s="10"/>
      <c r="W38" s="30"/>
      <c r="Y38" s="31"/>
      <c r="Z38" s="31"/>
      <c r="AA38" s="23"/>
      <c r="AB38" s="23"/>
      <c r="AC38" s="23"/>
      <c r="AD38" s="32"/>
      <c r="AE38" s="33"/>
      <c r="AG38" s="34"/>
      <c r="AH38" s="33"/>
    </row>
    <row r="39" spans="1:34" ht="13.5" thickBot="1" x14ac:dyDescent="0.35">
      <c r="A39" s="36">
        <f>+A36*0.15</f>
        <v>1125</v>
      </c>
      <c r="B39" s="36">
        <f>+B36*0.15</f>
        <v>4350</v>
      </c>
      <c r="C39" s="36">
        <f>+C36*0.15</f>
        <v>67.5</v>
      </c>
      <c r="D39" s="36">
        <f>+D36*0.15</f>
        <v>90</v>
      </c>
      <c r="E39" s="6" t="s">
        <v>13</v>
      </c>
      <c r="F39" s="22"/>
      <c r="G39" s="22"/>
      <c r="H39" s="22"/>
      <c r="I39" s="22"/>
      <c r="J39" s="22"/>
      <c r="K39" s="22"/>
      <c r="L39" s="7"/>
      <c r="M39" s="35"/>
      <c r="N39" s="28"/>
      <c r="O39" s="28"/>
      <c r="P39" s="28"/>
      <c r="Q39" s="7"/>
      <c r="R39" s="29"/>
      <c r="S39" s="10"/>
      <c r="T39" s="10"/>
      <c r="U39" s="23"/>
      <c r="V39" s="10"/>
      <c r="W39" s="30"/>
      <c r="Y39" s="31"/>
      <c r="Z39" s="31"/>
      <c r="AA39" s="23"/>
      <c r="AB39" s="23"/>
      <c r="AC39" s="23"/>
      <c r="AD39" s="32"/>
      <c r="AE39" s="33"/>
      <c r="AG39" s="34"/>
      <c r="AH39" s="33"/>
    </row>
    <row r="40" spans="1:34" ht="13" x14ac:dyDescent="0.3">
      <c r="A40" s="38">
        <f>SUM(A36:A39)</f>
        <v>9225</v>
      </c>
      <c r="B40" s="38">
        <f>SUM(B36:B39)</f>
        <v>36800</v>
      </c>
      <c r="C40" s="38">
        <f>SUM(C36:C39)</f>
        <v>553.5</v>
      </c>
      <c r="D40" s="38">
        <f>SUM(D36:D39)</f>
        <v>690</v>
      </c>
      <c r="E40" s="6" t="s">
        <v>0</v>
      </c>
      <c r="F40" s="22"/>
      <c r="G40" s="19"/>
      <c r="H40" s="20"/>
      <c r="I40" s="22"/>
      <c r="J40" s="22"/>
      <c r="K40" s="22"/>
      <c r="L40" s="7"/>
      <c r="M40" s="35"/>
      <c r="N40" s="28"/>
      <c r="O40" s="28"/>
      <c r="P40" s="28"/>
      <c r="Q40" s="7"/>
      <c r="R40" s="29"/>
      <c r="S40" s="10"/>
      <c r="T40" s="10"/>
      <c r="U40" s="23"/>
      <c r="V40" s="10"/>
      <c r="W40" s="30"/>
      <c r="Y40" s="31"/>
      <c r="Z40" s="31"/>
      <c r="AA40" s="23"/>
      <c r="AB40" s="23"/>
      <c r="AC40" s="23"/>
      <c r="AD40" s="32"/>
      <c r="AE40" s="33"/>
      <c r="AG40" s="34"/>
      <c r="AH40" s="33"/>
    </row>
    <row r="41" spans="1:34" ht="13" x14ac:dyDescent="0.3">
      <c r="A41" s="38"/>
      <c r="B41" s="38"/>
      <c r="C41" s="17"/>
      <c r="D41" s="17"/>
      <c r="E41" s="39"/>
      <c r="F41" s="21"/>
      <c r="G41" s="22"/>
      <c r="H41" s="22"/>
      <c r="I41" s="22"/>
      <c r="J41" s="22"/>
      <c r="K41" s="22"/>
      <c r="L41" s="7"/>
      <c r="M41" s="35"/>
      <c r="N41" s="28"/>
      <c r="O41" s="28"/>
      <c r="P41" s="28"/>
      <c r="Q41" s="7"/>
      <c r="R41" s="29"/>
      <c r="S41" s="10"/>
      <c r="T41" s="10"/>
      <c r="U41" s="23"/>
      <c r="V41" s="10"/>
      <c r="W41" s="30"/>
      <c r="Y41" s="31"/>
      <c r="Z41" s="31"/>
      <c r="AA41" s="23"/>
      <c r="AB41" s="23"/>
      <c r="AC41" s="23"/>
      <c r="AD41" s="32"/>
      <c r="AE41" s="33"/>
      <c r="AG41" s="34"/>
      <c r="AH41" s="33"/>
    </row>
    <row r="42" spans="1:34" ht="13" x14ac:dyDescent="0.3">
      <c r="A42" s="38"/>
      <c r="B42" s="38"/>
      <c r="C42" s="17"/>
      <c r="D42" s="17"/>
      <c r="E42" s="6"/>
      <c r="F42" s="40"/>
      <c r="G42" s="22"/>
      <c r="H42" s="22"/>
      <c r="I42" s="22"/>
      <c r="J42" s="22"/>
      <c r="K42" s="22"/>
      <c r="L42" s="7"/>
      <c r="M42" s="35"/>
      <c r="N42" s="28"/>
      <c r="O42" s="28"/>
      <c r="P42" s="28"/>
      <c r="Q42" s="7"/>
      <c r="R42" s="29"/>
      <c r="S42" s="10"/>
      <c r="T42" s="10"/>
      <c r="U42" s="23"/>
      <c r="V42" s="10"/>
      <c r="W42" s="30"/>
      <c r="Y42" s="31"/>
      <c r="Z42" s="31"/>
      <c r="AA42" s="23"/>
      <c r="AB42" s="23"/>
      <c r="AC42" s="23"/>
      <c r="AD42" s="32"/>
      <c r="AE42" s="33"/>
      <c r="AG42" s="34"/>
      <c r="AH42" s="33"/>
    </row>
    <row r="43" spans="1:34" ht="13" x14ac:dyDescent="0.3">
      <c r="D43" s="96" t="s">
        <v>26</v>
      </c>
      <c r="E43" s="38"/>
      <c r="F43" s="22"/>
      <c r="G43" s="38"/>
      <c r="H43" s="38"/>
      <c r="I43" s="38"/>
      <c r="J43" s="38"/>
      <c r="K43" s="38"/>
      <c r="L43" s="38"/>
      <c r="M43" s="38"/>
      <c r="N43" s="38"/>
      <c r="O43" s="28"/>
      <c r="P43" s="28"/>
      <c r="Q43" s="7"/>
      <c r="R43" s="29"/>
      <c r="S43" s="10"/>
      <c r="T43" s="10"/>
      <c r="U43" s="23"/>
      <c r="V43" s="10"/>
      <c r="W43" s="30"/>
      <c r="Y43" s="31"/>
      <c r="Z43" s="31"/>
      <c r="AA43" s="23"/>
      <c r="AB43" s="23"/>
      <c r="AC43" s="23"/>
      <c r="AD43" s="32"/>
      <c r="AE43" s="33"/>
      <c r="AG43" s="34"/>
      <c r="AH43" s="33"/>
    </row>
    <row r="44" spans="1:34" s="78" customFormat="1" ht="13" x14ac:dyDescent="0.3">
      <c r="D44" s="93"/>
      <c r="E44" s="92"/>
      <c r="F44" s="83"/>
      <c r="G44" s="92"/>
      <c r="H44" s="92"/>
      <c r="I44" s="92"/>
      <c r="J44" s="92"/>
      <c r="K44" s="92"/>
      <c r="L44" s="92"/>
      <c r="M44" s="92"/>
      <c r="N44" s="92"/>
      <c r="O44" s="85"/>
      <c r="P44" s="85"/>
      <c r="Q44" s="79"/>
      <c r="R44" s="86"/>
      <c r="S44" s="81"/>
      <c r="T44" s="81"/>
      <c r="U44" s="84"/>
      <c r="V44" s="81"/>
      <c r="W44" s="87"/>
      <c r="Y44" s="88"/>
      <c r="Z44" s="88"/>
      <c r="AA44" s="84"/>
      <c r="AB44" s="84"/>
      <c r="AC44" s="84"/>
      <c r="AD44" s="89"/>
      <c r="AE44" s="90"/>
      <c r="AG44" s="91"/>
      <c r="AH44" s="90"/>
    </row>
    <row r="45" spans="1:34" ht="13" x14ac:dyDescent="0.3">
      <c r="D45" s="94" t="s">
        <v>11</v>
      </c>
      <c r="E45" s="11"/>
      <c r="F45" s="38"/>
      <c r="G45" s="11"/>
      <c r="H45" s="11"/>
      <c r="I45" s="11"/>
      <c r="J45" s="11"/>
      <c r="K45" s="11"/>
      <c r="L45" s="11"/>
      <c r="M45" s="11"/>
      <c r="N45" s="11"/>
      <c r="O45" s="28"/>
      <c r="P45" s="28"/>
      <c r="Q45" s="7"/>
      <c r="R45" s="29"/>
      <c r="S45" s="10"/>
      <c r="T45" s="10"/>
      <c r="U45" s="23"/>
      <c r="V45" s="10"/>
      <c r="W45" s="30"/>
      <c r="Y45" s="31"/>
      <c r="Z45" s="31"/>
      <c r="AA45" s="23"/>
      <c r="AB45" s="23"/>
      <c r="AC45" s="23"/>
      <c r="AD45" s="32"/>
      <c r="AE45" s="33"/>
      <c r="AG45" s="34"/>
      <c r="AH45" s="33"/>
    </row>
    <row r="46" spans="1:34" ht="13" x14ac:dyDescent="0.3">
      <c r="A46" s="42"/>
      <c r="B46" s="11"/>
      <c r="C46" s="11"/>
      <c r="D46" s="11"/>
      <c r="E46" s="11"/>
      <c r="F46" s="11"/>
      <c r="G46" s="11"/>
      <c r="H46" s="11"/>
      <c r="I46" s="11"/>
      <c r="J46" s="11"/>
      <c r="K46" s="12"/>
      <c r="L46" s="7"/>
      <c r="M46" s="35"/>
      <c r="N46" s="28"/>
      <c r="O46" s="28"/>
      <c r="P46" s="28"/>
      <c r="Q46" s="7"/>
      <c r="R46" s="29"/>
      <c r="S46" s="10"/>
      <c r="T46" s="10"/>
      <c r="U46" s="23"/>
      <c r="V46" s="10"/>
      <c r="W46" s="30"/>
      <c r="Y46" s="31"/>
      <c r="Z46" s="31"/>
      <c r="AA46" s="23"/>
      <c r="AB46" s="23"/>
      <c r="AC46" s="23"/>
      <c r="AD46" s="32"/>
      <c r="AE46" s="33"/>
      <c r="AG46" s="34"/>
      <c r="AH46" s="33"/>
    </row>
    <row r="47" spans="1:34" ht="13" x14ac:dyDescent="0.3">
      <c r="A47" s="11" t="s">
        <v>4</v>
      </c>
      <c r="B47" s="11" t="s">
        <v>4</v>
      </c>
      <c r="C47" s="11" t="s">
        <v>3</v>
      </c>
      <c r="D47" s="11" t="s">
        <v>3</v>
      </c>
      <c r="E47" s="12"/>
      <c r="F47" s="11"/>
      <c r="G47" s="12"/>
      <c r="H47" s="12"/>
      <c r="I47" s="12"/>
      <c r="J47" s="12"/>
      <c r="K47" s="12"/>
      <c r="L47" s="7"/>
      <c r="M47" s="35"/>
      <c r="N47" s="28"/>
      <c r="O47" s="28"/>
      <c r="P47" s="28"/>
      <c r="Q47" s="7"/>
      <c r="R47" s="29"/>
      <c r="S47" s="10"/>
      <c r="T47" s="10"/>
      <c r="U47" s="23"/>
      <c r="V47" s="10"/>
      <c r="W47" s="30"/>
      <c r="Y47" s="31"/>
      <c r="Z47" s="31"/>
      <c r="AA47" s="23"/>
      <c r="AB47" s="23"/>
      <c r="AC47" s="23"/>
      <c r="AD47" s="32"/>
      <c r="AE47" s="33"/>
      <c r="AG47" s="34"/>
      <c r="AH47" s="33"/>
    </row>
    <row r="48" spans="1:34" ht="13" x14ac:dyDescent="0.3">
      <c r="A48" s="13" t="s">
        <v>2</v>
      </c>
      <c r="B48" s="13" t="s">
        <v>1</v>
      </c>
      <c r="C48" s="13" t="s">
        <v>2</v>
      </c>
      <c r="D48" s="13" t="s">
        <v>1</v>
      </c>
      <c r="E48" s="22"/>
      <c r="F48" s="12"/>
      <c r="G48" s="22"/>
      <c r="H48" s="22"/>
      <c r="I48" s="22"/>
      <c r="J48" s="22"/>
      <c r="K48" s="22"/>
      <c r="L48" s="7"/>
      <c r="M48" s="35"/>
      <c r="N48" s="28"/>
      <c r="O48" s="28"/>
      <c r="P48" s="28"/>
      <c r="Q48" s="7"/>
      <c r="R48" s="29"/>
      <c r="S48" s="10"/>
      <c r="T48" s="10"/>
      <c r="U48" s="23"/>
      <c r="V48" s="10"/>
      <c r="W48" s="30"/>
      <c r="Y48" s="31"/>
      <c r="Z48" s="31"/>
      <c r="AA48" s="23"/>
      <c r="AB48" s="23"/>
      <c r="AC48" s="23"/>
      <c r="AD48" s="32"/>
      <c r="AE48" s="33"/>
      <c r="AG48" s="34"/>
      <c r="AH48" s="33"/>
    </row>
    <row r="49" spans="1:34" ht="13" x14ac:dyDescent="0.3">
      <c r="A49" s="26"/>
      <c r="B49" s="26">
        <v>25000</v>
      </c>
      <c r="C49" s="26"/>
      <c r="D49" s="26"/>
      <c r="E49" s="22" t="s">
        <v>20</v>
      </c>
      <c r="F49" s="22"/>
      <c r="G49" s="22"/>
      <c r="H49" s="22"/>
      <c r="I49" s="22"/>
      <c r="J49" s="22"/>
      <c r="K49" s="22"/>
      <c r="L49" s="7"/>
      <c r="M49" s="35"/>
      <c r="N49" s="28"/>
      <c r="O49" s="28"/>
      <c r="P49" s="28"/>
      <c r="Q49" s="7"/>
      <c r="R49" s="29"/>
      <c r="S49" s="10"/>
      <c r="T49" s="10"/>
      <c r="U49" s="23"/>
      <c r="V49" s="10"/>
      <c r="W49" s="30"/>
      <c r="Y49" s="31"/>
      <c r="Z49" s="31"/>
      <c r="AA49" s="23"/>
      <c r="AB49" s="23"/>
      <c r="AC49" s="23"/>
      <c r="AD49" s="32"/>
      <c r="AE49" s="33"/>
      <c r="AG49" s="34"/>
      <c r="AH49" s="33"/>
    </row>
    <row r="50" spans="1:34" ht="13.5" thickBot="1" x14ac:dyDescent="0.35">
      <c r="A50" s="25"/>
      <c r="B50" s="25">
        <v>1000</v>
      </c>
      <c r="C50" s="25"/>
      <c r="D50" s="25"/>
      <c r="E50" s="37" t="s">
        <v>8</v>
      </c>
      <c r="F50" s="22"/>
      <c r="G50" s="22"/>
      <c r="H50" s="22"/>
      <c r="I50" s="22"/>
      <c r="J50" s="22"/>
      <c r="K50" s="22"/>
    </row>
    <row r="51" spans="1:34" ht="13" x14ac:dyDescent="0.3">
      <c r="A51" s="26">
        <f>SUM(A49:A50)</f>
        <v>0</v>
      </c>
      <c r="B51" s="26">
        <f>SUM(B49:B50)</f>
        <v>26000</v>
      </c>
      <c r="C51" s="26">
        <f>SUM(C49:C50)</f>
        <v>0</v>
      </c>
      <c r="D51" s="26">
        <f>SUM(D49:D50)</f>
        <v>0</v>
      </c>
      <c r="E51" s="37" t="s">
        <v>6</v>
      </c>
      <c r="F51" s="22"/>
      <c r="G51" s="22"/>
      <c r="H51" s="22"/>
      <c r="I51" s="22"/>
      <c r="J51" s="22"/>
      <c r="K51" s="22"/>
    </row>
    <row r="52" spans="1:34" ht="13" x14ac:dyDescent="0.3">
      <c r="A52" s="26">
        <f>+A51*0.08</f>
        <v>0</v>
      </c>
      <c r="B52" s="26"/>
      <c r="C52" s="26">
        <f>+C51*0.08</f>
        <v>0</v>
      </c>
      <c r="D52" s="26"/>
      <c r="E52" s="6" t="s">
        <v>5</v>
      </c>
      <c r="F52" s="22"/>
      <c r="G52" s="22"/>
      <c r="H52" s="22"/>
      <c r="I52" s="22"/>
      <c r="J52" s="22"/>
      <c r="K52" s="22"/>
    </row>
    <row r="53" spans="1:34" ht="13" x14ac:dyDescent="0.3">
      <c r="A53" s="26"/>
      <c r="B53" s="26">
        <f>+B49*0.15</f>
        <v>3750</v>
      </c>
      <c r="C53" s="26"/>
      <c r="D53" s="26"/>
      <c r="E53" s="18" t="s">
        <v>14</v>
      </c>
      <c r="F53" s="22"/>
      <c r="G53" s="22"/>
      <c r="H53" s="22"/>
      <c r="I53" s="22"/>
      <c r="J53" s="22"/>
      <c r="K53" s="22"/>
    </row>
    <row r="54" spans="1:34" ht="13.5" thickBot="1" x14ac:dyDescent="0.35">
      <c r="A54" s="25">
        <f>+A51*0.1</f>
        <v>0</v>
      </c>
      <c r="B54" s="25">
        <f>+B51*0.15</f>
        <v>3900</v>
      </c>
      <c r="C54" s="25">
        <f>+C51*0.1</f>
        <v>0</v>
      </c>
      <c r="D54" s="25">
        <f>+D51*0.1</f>
        <v>0</v>
      </c>
      <c r="E54" s="6" t="s">
        <v>13</v>
      </c>
      <c r="F54" s="22"/>
      <c r="G54" s="22"/>
      <c r="H54" s="22"/>
      <c r="I54" s="22"/>
      <c r="J54" s="22"/>
      <c r="K54" s="22"/>
    </row>
    <row r="55" spans="1:34" ht="13" x14ac:dyDescent="0.3">
      <c r="A55" s="26">
        <f>SUM(A51:A54)</f>
        <v>0</v>
      </c>
      <c r="B55" s="26">
        <f>SUM(B51:B54)</f>
        <v>33650</v>
      </c>
      <c r="C55" s="26">
        <f>SUM(C51:C54)</f>
        <v>0</v>
      </c>
      <c r="D55" s="26">
        <f>SUM(D51:D54)</f>
        <v>0</v>
      </c>
      <c r="E55" s="6" t="s">
        <v>0</v>
      </c>
      <c r="F55" s="22"/>
      <c r="G55" s="19"/>
      <c r="H55" s="20"/>
      <c r="I55" s="22"/>
      <c r="J55" s="22"/>
      <c r="K55" s="22"/>
    </row>
    <row r="56" spans="1:34" ht="13" x14ac:dyDescent="0.3">
      <c r="A56" s="26"/>
      <c r="B56" s="26"/>
      <c r="C56" s="26"/>
      <c r="D56" s="26"/>
      <c r="E56" s="39"/>
      <c r="F56" s="21"/>
      <c r="G56" s="22"/>
      <c r="H56" s="22"/>
      <c r="I56" s="22"/>
      <c r="J56" s="22"/>
      <c r="K56" s="22"/>
    </row>
    <row r="57" spans="1:34" ht="13" x14ac:dyDescent="0.3">
      <c r="A57" s="100"/>
      <c r="B57" s="100"/>
      <c r="C57" s="100"/>
      <c r="D57" s="100"/>
      <c r="E57" s="101"/>
      <c r="F57" s="102"/>
      <c r="G57" s="22"/>
      <c r="H57" s="22"/>
      <c r="I57" s="22"/>
      <c r="J57" s="22"/>
      <c r="K57" s="22"/>
    </row>
    <row r="58" spans="1:34" x14ac:dyDescent="0.25">
      <c r="A58" s="103"/>
      <c r="B58" s="103"/>
      <c r="C58" s="103"/>
      <c r="D58" s="103"/>
      <c r="E58" s="103"/>
      <c r="F58" s="103"/>
    </row>
    <row r="59" spans="1:34" x14ac:dyDescent="0.25">
      <c r="A59" s="103"/>
      <c r="B59" s="103"/>
      <c r="C59" s="103"/>
      <c r="D59" s="103"/>
      <c r="E59" s="103"/>
      <c r="F59" s="103"/>
    </row>
    <row r="60" spans="1:34" ht="13" x14ac:dyDescent="0.3">
      <c r="A60" s="98">
        <f>A24+A40+A55</f>
        <v>32718</v>
      </c>
      <c r="B60" s="98">
        <f>B24+B40+B55</f>
        <v>186800</v>
      </c>
      <c r="C60" s="98">
        <f>C24+C40+C55</f>
        <v>553.5</v>
      </c>
      <c r="D60" s="98">
        <f>D24+D40+D55</f>
        <v>690</v>
      </c>
      <c r="E60" s="104" t="s">
        <v>29</v>
      </c>
      <c r="F60" s="103"/>
    </row>
    <row r="61" spans="1:34" ht="13" x14ac:dyDescent="0.3">
      <c r="A61" s="104"/>
      <c r="B61" s="104"/>
      <c r="C61" s="104"/>
      <c r="D61" s="103"/>
      <c r="E61" s="103"/>
      <c r="F61" s="103"/>
    </row>
    <row r="62" spans="1:34" ht="13" x14ac:dyDescent="0.3">
      <c r="A62" s="104" t="s">
        <v>27</v>
      </c>
      <c r="B62" s="98">
        <f>+B60+A60</f>
        <v>219518</v>
      </c>
      <c r="C62" s="104"/>
      <c r="D62" s="103"/>
      <c r="E62" s="103"/>
      <c r="F62" s="103"/>
    </row>
    <row r="63" spans="1:34" ht="13.5" thickBot="1" x14ac:dyDescent="0.35">
      <c r="A63" s="104" t="s">
        <v>28</v>
      </c>
      <c r="B63" s="43">
        <f>+C60+D60</f>
        <v>1243.5</v>
      </c>
      <c r="C63" s="104"/>
      <c r="D63" s="103"/>
      <c r="E63" s="103"/>
      <c r="F63" s="103"/>
    </row>
    <row r="64" spans="1:34" ht="13" x14ac:dyDescent="0.3">
      <c r="A64" s="104"/>
      <c r="B64" s="104"/>
      <c r="C64" s="104"/>
      <c r="D64" s="103"/>
      <c r="E64" s="103"/>
      <c r="F64" s="103"/>
    </row>
    <row r="65" spans="1:6" ht="13" x14ac:dyDescent="0.3">
      <c r="A65" s="104" t="s">
        <v>30</v>
      </c>
      <c r="B65" s="98">
        <f>+B62+B63</f>
        <v>220761.5</v>
      </c>
      <c r="C65" s="104"/>
      <c r="D65" s="103"/>
      <c r="E65" s="103"/>
      <c r="F65" s="103"/>
    </row>
    <row r="66" spans="1:6" x14ac:dyDescent="0.25">
      <c r="A66" s="103"/>
      <c r="B66" s="103"/>
      <c r="C66" s="103"/>
      <c r="D66" s="103"/>
      <c r="E66" s="103"/>
      <c r="F66" s="103"/>
    </row>
  </sheetData>
  <pageMargins left="0.5" right="0.5" top="0.5" bottom="0.5" header="0.3" footer="0.3"/>
  <pageSetup scale="76" fitToHeight="0" orientation="portrait" r:id="rId1"/>
  <rowBreaks count="1" manualBreakCount="1">
    <brk id="4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Data Request Estimate</vt:lpstr>
      <vt:lpstr>'Data Request Estimate'!Print_Area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Zerega</dc:creator>
  <cp:lastModifiedBy>Wright, Jennifer</cp:lastModifiedBy>
  <cp:lastPrinted>2017-01-24T17:17:55Z</cp:lastPrinted>
  <dcterms:created xsi:type="dcterms:W3CDTF">2013-07-12T23:57:00Z</dcterms:created>
  <dcterms:modified xsi:type="dcterms:W3CDTF">2017-03-31T19:04:48Z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{180C9C83-6366-4AF7-89B9-55E2053D2FE1}</vt:lpwstr>
  </property>
</Properties>
</file>